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VIGESIMA OCTAVA EXTRA\"/>
    </mc:Choice>
  </mc:AlternateContent>
  <bookViews>
    <workbookView xWindow="0" yWindow="0" windowWidth="20490" windowHeight="7755" firstSheet="1" activeTab="2"/>
  </bookViews>
  <sheets>
    <sheet name="PREMISAS CAMPAÑA " sheetId="4" state="hidden" r:id="rId1"/>
    <sheet name="CAMPAÑA LOC. 15 MIN" sheetId="5" r:id="rId2"/>
    <sheet name="MODELO CAMPAÑA" sheetId="6" r:id="rId3"/>
  </sheets>
  <definedNames>
    <definedName name="_xlnm.Print_Area" localSheetId="0">'PREMISAS CAMPAÑA '!$A$1:$G$34</definedName>
  </definedNames>
  <calcPr calcId="152511"/>
</workbook>
</file>

<file path=xl/calcChain.xml><?xml version="1.0" encoding="utf-8"?>
<calcChain xmlns="http://schemas.openxmlformats.org/spreadsheetml/2006/main">
  <c r="A2" i="5" l="1"/>
  <c r="E16" i="4" l="1"/>
  <c r="D6" i="5" s="1"/>
  <c r="E17" i="4"/>
  <c r="D7" i="5" s="1"/>
  <c r="E18" i="4"/>
  <c r="D8" i="5" s="1"/>
  <c r="E19" i="4"/>
  <c r="D9" i="5" s="1"/>
  <c r="E20" i="4"/>
  <c r="D10" i="5" s="1"/>
  <c r="E21" i="4"/>
  <c r="D11" i="5" s="1"/>
  <c r="E22" i="4"/>
  <c r="D12" i="5" s="1"/>
  <c r="E23" i="4"/>
  <c r="D13" i="5" s="1"/>
  <c r="E24" i="4"/>
  <c r="D14" i="5" s="1"/>
  <c r="E25" i="4"/>
  <c r="D15" i="5" s="1"/>
  <c r="E26" i="4"/>
  <c r="D16" i="5" s="1"/>
  <c r="E27" i="4"/>
  <c r="D17" i="5" s="1"/>
  <c r="E28" i="4"/>
  <c r="D18" i="5" s="1"/>
  <c r="E29" i="4"/>
  <c r="D19" i="5" s="1"/>
  <c r="E15" i="4"/>
  <c r="D5" i="5" s="1"/>
  <c r="A14" i="5" l="1"/>
  <c r="A15" i="5"/>
  <c r="A16" i="5"/>
  <c r="A17" i="5"/>
  <c r="A18" i="5"/>
  <c r="A13" i="5" l="1"/>
  <c r="A11" i="5" l="1"/>
  <c r="C30" i="4"/>
  <c r="F7" i="4"/>
  <c r="G7" i="4" s="1"/>
  <c r="A5" i="5"/>
  <c r="A6" i="5"/>
  <c r="A7" i="5"/>
  <c r="A9" i="5"/>
  <c r="A8" i="5"/>
  <c r="A10" i="5"/>
  <c r="A12" i="5"/>
  <c r="A19" i="5"/>
  <c r="F10" i="4"/>
  <c r="E10" i="4"/>
  <c r="E4" i="5" l="1"/>
  <c r="F14" i="5"/>
  <c r="F6" i="5"/>
  <c r="F18" i="5"/>
  <c r="F10" i="5"/>
  <c r="F12" i="5"/>
  <c r="E10" i="5"/>
  <c r="F9" i="5"/>
  <c r="E18" i="5"/>
  <c r="E9" i="5"/>
  <c r="F8" i="5"/>
  <c r="E8" i="5"/>
  <c r="F7" i="5"/>
  <c r="E19" i="5"/>
  <c r="E14" i="5"/>
  <c r="F5" i="5"/>
  <c r="E5" i="5"/>
  <c r="E13" i="5"/>
  <c r="F11" i="5"/>
  <c r="E6" i="5"/>
  <c r="F19" i="5"/>
  <c r="F17" i="5"/>
  <c r="E15" i="5"/>
  <c r="E17" i="5"/>
  <c r="F16" i="5"/>
  <c r="E16" i="5"/>
  <c r="F15" i="5"/>
  <c r="E7" i="5"/>
  <c r="F13" i="5"/>
  <c r="E11" i="5"/>
  <c r="E12" i="5"/>
  <c r="C14" i="5"/>
  <c r="C18" i="5"/>
  <c r="B17" i="5"/>
  <c r="C17" i="5"/>
  <c r="C15" i="5"/>
  <c r="B14" i="5"/>
  <c r="B18" i="5"/>
  <c r="B15" i="5"/>
  <c r="B16" i="5"/>
  <c r="C16" i="5"/>
  <c r="C13" i="5"/>
  <c r="B13" i="5"/>
  <c r="G10" i="4"/>
  <c r="C6" i="5"/>
  <c r="C7" i="5"/>
  <c r="B8" i="5"/>
  <c r="C11" i="5"/>
  <c r="C12" i="5"/>
  <c r="C8" i="5"/>
  <c r="C5" i="5"/>
  <c r="B10" i="5"/>
  <c r="G10" i="5" s="1"/>
  <c r="C9" i="5"/>
  <c r="B12" i="5"/>
  <c r="C19" i="5"/>
  <c r="B9" i="5"/>
  <c r="G9" i="5" s="1"/>
  <c r="B4" i="5"/>
  <c r="B5" i="5"/>
  <c r="B7" i="5"/>
  <c r="B6" i="5"/>
  <c r="G6" i="5" s="1"/>
  <c r="B3" i="5"/>
  <c r="B19" i="5"/>
  <c r="B11" i="5"/>
  <c r="C10" i="5"/>
  <c r="E30" i="4"/>
  <c r="D20" i="5"/>
  <c r="G11" i="5" l="1"/>
  <c r="G13" i="5"/>
  <c r="G19" i="5"/>
  <c r="G12" i="5"/>
  <c r="G16" i="5"/>
  <c r="G15" i="5"/>
  <c r="G14" i="5"/>
  <c r="G17" i="5"/>
  <c r="G18" i="5"/>
  <c r="G7" i="5"/>
  <c r="G8" i="5"/>
  <c r="F20" i="5"/>
  <c r="B20" i="5"/>
  <c r="C20" i="5"/>
  <c r="G5" i="5"/>
  <c r="E20" i="5"/>
  <c r="H14" i="5" l="1"/>
  <c r="H18" i="5"/>
  <c r="H17" i="5"/>
  <c r="H15" i="5"/>
  <c r="H16" i="5"/>
  <c r="H13" i="5"/>
  <c r="C51" i="6" s="1"/>
  <c r="H8" i="5"/>
  <c r="G20" i="5"/>
  <c r="H9" i="5"/>
  <c r="C47" i="6" s="1"/>
  <c r="H5" i="5"/>
  <c r="H11" i="5"/>
  <c r="C49" i="6" s="1"/>
  <c r="H10" i="5"/>
  <c r="C48" i="6" s="1"/>
  <c r="H19" i="5"/>
  <c r="C57" i="6" s="1"/>
  <c r="H6" i="5"/>
  <c r="C44" i="6" s="1"/>
  <c r="H7" i="5"/>
  <c r="C45" i="6" s="1"/>
  <c r="H12" i="5"/>
  <c r="C50" i="6" s="1"/>
  <c r="F18" i="4" l="1"/>
  <c r="C46" i="6"/>
  <c r="F27" i="4"/>
  <c r="C55" i="6"/>
  <c r="F28" i="4"/>
  <c r="C56" i="6"/>
  <c r="F25" i="4"/>
  <c r="C53" i="6"/>
  <c r="F26" i="4"/>
  <c r="C54" i="6"/>
  <c r="F24" i="4"/>
  <c r="C52" i="6"/>
  <c r="F23" i="4"/>
  <c r="F16" i="4"/>
  <c r="F20" i="4"/>
  <c r="F17" i="4"/>
  <c r="F21" i="4"/>
  <c r="F19" i="4"/>
  <c r="F22" i="4"/>
  <c r="F29" i="4"/>
  <c r="H20" i="5"/>
  <c r="F15" i="4"/>
  <c r="C43" i="6"/>
  <c r="F30" i="4" l="1"/>
  <c r="F34" i="4" s="1"/>
  <c r="C23" i="5" s="1"/>
  <c r="C58" i="6" s="1"/>
  <c r="D49" i="6" l="1"/>
  <c r="F49" i="6" s="1"/>
  <c r="D46" i="6"/>
  <c r="F46" i="6" s="1"/>
  <c r="D51" i="6"/>
  <c r="F51" i="6" s="1"/>
  <c r="D58" i="6"/>
  <c r="F58" i="6" s="1"/>
  <c r="D48" i="6"/>
  <c r="F48" i="6" s="1"/>
  <c r="D43" i="6"/>
  <c r="D50" i="6"/>
  <c r="F50" i="6" s="1"/>
  <c r="C59" i="6"/>
  <c r="D54" i="6" l="1"/>
  <c r="F54" i="6" s="1"/>
  <c r="D52" i="6"/>
  <c r="F52" i="6" s="1"/>
  <c r="D57" i="6"/>
  <c r="F57" i="6" s="1"/>
  <c r="D55" i="6"/>
  <c r="F55" i="6" s="1"/>
  <c r="D44" i="6"/>
  <c r="F44" i="6" s="1"/>
  <c r="D56" i="6"/>
  <c r="F56" i="6" s="1"/>
  <c r="D53" i="6"/>
  <c r="F53" i="6" s="1"/>
  <c r="D47" i="6"/>
  <c r="F47" i="6" s="1"/>
  <c r="D45" i="6"/>
  <c r="F45" i="6" s="1"/>
  <c r="F43" i="6"/>
  <c r="F59" i="6" l="1"/>
  <c r="D59" i="6"/>
</calcChain>
</file>

<file path=xl/sharedStrings.xml><?xml version="1.0" encoding="utf-8"?>
<sst xmlns="http://schemas.openxmlformats.org/spreadsheetml/2006/main" count="1864" uniqueCount="47">
  <si>
    <t>PAN</t>
  </si>
  <si>
    <t>PRI</t>
  </si>
  <si>
    <t>PRD</t>
  </si>
  <si>
    <t>PVEM</t>
  </si>
  <si>
    <t>PNA</t>
  </si>
  <si>
    <t>MORENA</t>
  </si>
  <si>
    <t>ENTIDAD</t>
  </si>
  <si>
    <t>DIAS</t>
  </si>
  <si>
    <t>MINUTOS</t>
  </si>
  <si>
    <t>PROMOCIONALES DIARIOS</t>
  </si>
  <si>
    <t>PROMOCIONALES EN EL PERIODO</t>
  </si>
  <si>
    <t>TOTAL</t>
  </si>
  <si>
    <t>PORCENTAJE MÍNIMO</t>
  </si>
  <si>
    <t>PARTIDOS</t>
  </si>
  <si>
    <t>PORCENTAJE DE VOTACIÓN</t>
  </si>
  <si>
    <t>PORCENTAJE CORRESPONDIENTE AL 70%</t>
  </si>
  <si>
    <t>Merma de promocionales para el Instituto:</t>
  </si>
  <si>
    <t>Partido o Coalición</t>
  </si>
  <si>
    <t>Promocionales que le corresponde a cada partido político
(A + C)</t>
  </si>
  <si>
    <t>Fracciones de promocionales sobrantes del 30% igualitario</t>
  </si>
  <si>
    <t>Porcentaje correspondiente al 70%
(resultados de la última Elección de Diputados Locales)</t>
  </si>
  <si>
    <t>Fracciones de promocionales sobrantes del 70% proporcional</t>
  </si>
  <si>
    <t>Vigencia:</t>
  </si>
  <si>
    <t>No. de
impactos</t>
  </si>
  <si>
    <t>MC</t>
  </si>
  <si>
    <t>ASIGN</t>
  </si>
  <si>
    <t>CONTEO</t>
  </si>
  <si>
    <t>ES</t>
  </si>
  <si>
    <t>PT</t>
  </si>
  <si>
    <t>INE</t>
  </si>
  <si>
    <t>PROMOCIONALES DE CAMPAÑA</t>
  </si>
  <si>
    <t>MAYO</t>
  </si>
  <si>
    <t>JUNIO</t>
  </si>
  <si>
    <t>C.I.</t>
  </si>
  <si>
    <t>IHG</t>
  </si>
  <si>
    <t>PSG</t>
  </si>
  <si>
    <t>CG</t>
  </si>
  <si>
    <t>PPG</t>
  </si>
  <si>
    <t>PSM</t>
  </si>
  <si>
    <t>ABRIL</t>
  </si>
  <si>
    <t>MODELO DE PAUTA DE CAMPAÑA PARA EL PROCESO ELECTORAL LOCAL COINCIDENTE DE GUERRERO 2018</t>
  </si>
  <si>
    <t>PAUTA DE CAMPAÑA PARA EL PROCESO ELECTORAL LOCAL COINCIDENTE DE GUERRERO 2018</t>
  </si>
  <si>
    <t>GUERRERO</t>
  </si>
  <si>
    <t>CAMPAÑA GUERRERO</t>
  </si>
  <si>
    <t>29 de abril al 27 de junio</t>
  </si>
  <si>
    <t>Promocionales aplicando la clausula de maximización
(Art. 15, Numeral 12 del RRTV)</t>
  </si>
  <si>
    <t>Promocionales para el 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</si>
</sst>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dd"/>
    <numFmt numFmtId="166" formatCode="ddd"/>
    <numFmt numFmtId="167" formatCode="###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1"/>
      <color rgb="FFFF00FF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indexed="13"/>
      <name val="Arial"/>
      <family val="2"/>
    </font>
    <font>
      <b/>
      <sz val="10"/>
      <color rgb="FF0070C0"/>
      <name val="Arial"/>
      <family val="2"/>
    </font>
    <font>
      <b/>
      <sz val="10"/>
      <color rgb="FFFFFFFF"/>
      <name val="Arial"/>
      <family val="2"/>
    </font>
    <font>
      <b/>
      <sz val="10"/>
      <color rgb="FFFF00FF"/>
      <name val="Arial"/>
      <family val="2"/>
    </font>
    <font>
      <b/>
      <sz val="11"/>
      <color rgb="FFFF00CC"/>
      <name val="Calibri"/>
      <family val="2"/>
    </font>
    <font>
      <b/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rgb="FF66000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00FF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00889C"/>
        <bgColor indexed="64"/>
      </patternFill>
    </fill>
    <fill>
      <patternFill patternType="solid">
        <fgColor rgb="FF99FFFF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CC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5" fillId="0" borderId="0"/>
    <xf numFmtId="0" fontId="5" fillId="0" borderId="0"/>
    <xf numFmtId="0" fontId="9" fillId="0" borderId="0"/>
    <xf numFmtId="0" fontId="9" fillId="0" borderId="0"/>
  </cellStyleXfs>
  <cellXfs count="98">
    <xf numFmtId="0" fontId="0" fillId="0" borderId="0" xfId="0"/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3" fontId="1" fillId="3" borderId="7" xfId="0" applyNumberFormat="1" applyFont="1" applyFill="1" applyBorder="1" applyAlignment="1">
      <alignment horizontal="center" vertical="center"/>
    </xf>
    <xf numFmtId="0" fontId="4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6" fillId="5" borderId="0" xfId="0" applyFont="1" applyFill="1" applyAlignment="1">
      <alignment vertical="center" wrapText="1"/>
    </xf>
    <xf numFmtId="0" fontId="7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165" fontId="9" fillId="7" borderId="1" xfId="3" applyNumberFormat="1" applyFill="1" applyBorder="1" applyAlignment="1">
      <alignment horizontal="center"/>
    </xf>
    <xf numFmtId="166" fontId="9" fillId="4" borderId="1" xfId="3" applyNumberFormat="1" applyFill="1" applyBorder="1" applyAlignment="1">
      <alignment horizontal="center"/>
    </xf>
    <xf numFmtId="3" fontId="1" fillId="0" borderId="0" xfId="0" applyNumberFormat="1" applyFont="1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166" fontId="9" fillId="8" borderId="1" xfId="3" applyNumberFormat="1" applyFill="1" applyBorder="1" applyAlignment="1">
      <alignment horizontal="center"/>
    </xf>
    <xf numFmtId="0" fontId="0" fillId="8" borderId="0" xfId="0" applyFill="1"/>
    <xf numFmtId="0" fontId="10" fillId="6" borderId="1" xfId="3" applyNumberFormat="1" applyFont="1" applyFill="1" applyBorder="1" applyAlignment="1" applyProtection="1">
      <alignment horizontal="center" vertical="center"/>
    </xf>
    <xf numFmtId="0" fontId="12" fillId="0" borderId="1" xfId="3" applyNumberFormat="1" applyFont="1" applyFill="1" applyBorder="1" applyAlignment="1" applyProtection="1">
      <alignment horizontal="center" vertical="center"/>
    </xf>
    <xf numFmtId="0" fontId="8" fillId="12" borderId="1" xfId="3" applyNumberFormat="1" applyFont="1" applyFill="1" applyBorder="1" applyAlignment="1" applyProtection="1">
      <alignment horizontal="center" vertical="center"/>
    </xf>
    <xf numFmtId="0" fontId="13" fillId="13" borderId="1" xfId="3" applyNumberFormat="1" applyFont="1" applyFill="1" applyBorder="1" applyAlignment="1" applyProtection="1">
      <alignment horizontal="center" vertical="center"/>
    </xf>
    <xf numFmtId="0" fontId="10" fillId="14" borderId="1" xfId="3" applyNumberFormat="1" applyFont="1" applyFill="1" applyBorder="1" applyAlignment="1" applyProtection="1">
      <alignment horizontal="center" vertical="center"/>
    </xf>
    <xf numFmtId="0" fontId="14" fillId="10" borderId="1" xfId="3" applyNumberFormat="1" applyFont="1" applyFill="1" applyBorder="1" applyAlignment="1" applyProtection="1">
      <alignment horizontal="center" vertical="center"/>
    </xf>
    <xf numFmtId="0" fontId="15" fillId="15" borderId="1" xfId="3" applyNumberFormat="1" applyFont="1" applyFill="1" applyBorder="1" applyAlignment="1" applyProtection="1">
      <alignment horizontal="center" vertical="center" wrapText="1"/>
    </xf>
    <xf numFmtId="0" fontId="12" fillId="11" borderId="1" xfId="3" applyNumberFormat="1" applyFont="1" applyFill="1" applyBorder="1" applyAlignment="1" applyProtection="1">
      <alignment horizontal="center" vertical="center"/>
    </xf>
    <xf numFmtId="167" fontId="16" fillId="9" borderId="1" xfId="3" applyNumberFormat="1" applyFont="1" applyFill="1" applyBorder="1" applyAlignment="1" applyProtection="1">
      <alignment horizontal="center" vertical="center"/>
    </xf>
    <xf numFmtId="0" fontId="17" fillId="16" borderId="1" xfId="0" applyNumberFormat="1" applyFont="1" applyFill="1" applyBorder="1" applyAlignment="1" applyProtection="1">
      <alignment horizontal="center" vertical="center" wrapText="1"/>
    </xf>
    <xf numFmtId="0" fontId="18" fillId="17" borderId="1" xfId="0" applyNumberFormat="1" applyFont="1" applyFill="1" applyBorder="1" applyAlignment="1" applyProtection="1">
      <alignment horizontal="center" vertical="center" wrapText="1"/>
    </xf>
    <xf numFmtId="0" fontId="19" fillId="5" borderId="1" xfId="0" applyNumberFormat="1" applyFont="1" applyFill="1" applyBorder="1" applyAlignment="1" applyProtection="1">
      <alignment horizontal="center" vertical="center" wrapText="1"/>
    </xf>
    <xf numFmtId="0" fontId="20" fillId="5" borderId="1" xfId="0" applyNumberFormat="1" applyFont="1" applyFill="1" applyBorder="1" applyAlignment="1" applyProtection="1">
      <alignment horizontal="center" vertical="center" wrapText="1"/>
    </xf>
    <xf numFmtId="0" fontId="19" fillId="18" borderId="1" xfId="0" applyNumberFormat="1" applyFont="1" applyFill="1" applyBorder="1" applyAlignment="1" applyProtection="1">
      <alignment horizontal="center" vertical="center" wrapText="1"/>
    </xf>
    <xf numFmtId="0" fontId="15" fillId="15" borderId="1" xfId="0" applyNumberFormat="1" applyFont="1" applyFill="1" applyBorder="1" applyAlignment="1" applyProtection="1">
      <alignment horizontal="center" vertical="center" wrapText="1"/>
    </xf>
    <xf numFmtId="0" fontId="12" fillId="11" borderId="1" xfId="0" applyNumberFormat="1" applyFont="1" applyFill="1" applyBorder="1" applyAlignment="1" applyProtection="1">
      <alignment horizontal="center" vertical="center"/>
    </xf>
    <xf numFmtId="167" fontId="16" fillId="9" borderId="1" xfId="1" applyNumberFormat="1" applyFont="1" applyFill="1" applyBorder="1" applyAlignment="1" applyProtection="1">
      <alignment horizontal="center" vertical="center"/>
    </xf>
    <xf numFmtId="0" fontId="10" fillId="6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/>
    </xf>
    <xf numFmtId="0" fontId="8" fillId="12" borderId="1" xfId="0" applyNumberFormat="1" applyFont="1" applyFill="1" applyBorder="1" applyAlignment="1" applyProtection="1">
      <alignment horizontal="center" vertical="center"/>
    </xf>
    <xf numFmtId="0" fontId="13" fillId="13" borderId="1" xfId="0" applyNumberFormat="1" applyFont="1" applyFill="1" applyBorder="1" applyAlignment="1" applyProtection="1">
      <alignment horizontal="center" vertical="center"/>
    </xf>
    <xf numFmtId="0" fontId="10" fillId="14" borderId="1" xfId="0" applyNumberFormat="1" applyFont="1" applyFill="1" applyBorder="1" applyAlignment="1" applyProtection="1">
      <alignment horizontal="center" vertical="center"/>
    </xf>
    <xf numFmtId="0" fontId="14" fillId="10" borderId="1" xfId="0" applyNumberFormat="1" applyFont="1" applyFill="1" applyBorder="1" applyAlignment="1" applyProtection="1">
      <alignment horizontal="center" vertical="center"/>
    </xf>
    <xf numFmtId="167" fontId="16" fillId="9" borderId="1" xfId="0" applyNumberFormat="1" applyFont="1" applyFill="1" applyBorder="1" applyAlignment="1" applyProtection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9" fontId="2" fillId="4" borderId="8" xfId="0" applyNumberFormat="1" applyFont="1" applyFill="1" applyBorder="1" applyAlignment="1">
      <alignment horizontal="center" vertical="center" wrapText="1"/>
    </xf>
    <xf numFmtId="0" fontId="6" fillId="5" borderId="0" xfId="0" applyFont="1" applyFill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8" fillId="4" borderId="1" xfId="3" applyFont="1" applyFill="1" applyBorder="1" applyAlignment="1">
      <alignment horizontal="center"/>
    </xf>
    <xf numFmtId="0" fontId="8" fillId="4" borderId="1" xfId="3" applyFont="1" applyFill="1" applyBorder="1" applyAlignment="1">
      <alignment horizontal="center" vertical="center"/>
    </xf>
  </cellXfs>
  <cellStyles count="5">
    <cellStyle name="Normal" xfId="0" builtinId="0"/>
    <cellStyle name="Normal 2" xfId="4"/>
    <cellStyle name="Normal 3" xfId="3"/>
    <cellStyle name="Normal 3 2 2 2" xfId="1"/>
    <cellStyle name="Normal 4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482129</xdr:colOff>
      <xdr:row>0</xdr:row>
      <xdr:rowOff>223427</xdr:rowOff>
    </xdr:from>
    <xdr:to>
      <xdr:col>1</xdr:col>
      <xdr:colOff>960534</xdr:colOff>
      <xdr:row>0</xdr:row>
      <xdr:rowOff>837261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129" y="223427"/>
          <a:ext cx="1795442" cy="613834"/>
        </a:xfrm>
        <a:prstGeom prst="rect">
          <a:avLst/>
        </a:prstGeom>
      </xdr:spPr>
    </xdr:pic>
    <xdr:clientData/>
  </xdr:twoCellAnchor>
  <xdr:twoCellAnchor>
    <xdr:from>
      <xdr:col>2</xdr:col>
      <xdr:colOff>36285</xdr:colOff>
      <xdr:row>0</xdr:row>
      <xdr:rowOff>598211</xdr:rowOff>
    </xdr:from>
    <xdr:to>
      <xdr:col>6</xdr:col>
      <xdr:colOff>573347</xdr:colOff>
      <xdr:row>0</xdr:row>
      <xdr:rowOff>872539</xdr:rowOff>
    </xdr:to>
    <xdr:sp macro="" textlink="">
      <xdr:nvSpPr>
        <xdr:cNvPr id="3" name="2 CuadroTexto"/>
        <xdr:cNvSpPr txBox="1"/>
      </xdr:nvSpPr>
      <xdr:spPr>
        <a:xfrm>
          <a:off x="2682118" y="598211"/>
          <a:ext cx="7028173" cy="27432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>
              <a:ln>
                <a:noFill/>
              </a:ln>
            </a:rPr>
            <a:t>INSTITUTO ELECTORAL Y DE PARTICIPACIÓN CIUDADANA DEL</a:t>
          </a:r>
          <a:r>
            <a:rPr lang="es-ES" sz="1400" b="1" baseline="0">
              <a:ln>
                <a:noFill/>
              </a:ln>
            </a:rPr>
            <a:t> ESTADO DE GUERRERO</a:t>
          </a:r>
          <a:endParaRPr lang="es-ES" sz="1400" b="1">
            <a:ln>
              <a:noFill/>
            </a:ln>
          </a:endParaRPr>
        </a:p>
      </xdr:txBody>
    </xdr:sp>
    <xdr:clientData/>
  </xdr:twoCellAnchor>
  <xdr:twoCellAnchor editAs="oneCell">
    <xdr:from>
      <xdr:col>6</xdr:col>
      <xdr:colOff>1043717</xdr:colOff>
      <xdr:row>0</xdr:row>
      <xdr:rowOff>58797</xdr:rowOff>
    </xdr:from>
    <xdr:to>
      <xdr:col>7</xdr:col>
      <xdr:colOff>981546</xdr:colOff>
      <xdr:row>0</xdr:row>
      <xdr:rowOff>946974</xdr:rowOff>
    </xdr:to>
    <xdr:pic>
      <xdr:nvPicPr>
        <xdr:cNvPr id="4" name="3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80661" y="58797"/>
          <a:ext cx="996163" cy="8881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58797</xdr:rowOff>
    </xdr:from>
    <xdr:to>
      <xdr:col>2</xdr:col>
      <xdr:colOff>257835</xdr:colOff>
      <xdr:row>0</xdr:row>
      <xdr:rowOff>672631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8797"/>
          <a:ext cx="1795442" cy="613834"/>
        </a:xfrm>
        <a:prstGeom prst="rect">
          <a:avLst/>
        </a:prstGeom>
      </xdr:spPr>
    </xdr:pic>
    <xdr:clientData/>
  </xdr:twoCellAnchor>
  <xdr:twoCellAnchor editAs="oneCell">
    <xdr:from>
      <xdr:col>17</xdr:col>
      <xdr:colOff>204023</xdr:colOff>
      <xdr:row>0</xdr:row>
      <xdr:rowOff>0</xdr:rowOff>
    </xdr:from>
    <xdr:to>
      <xdr:col>18</xdr:col>
      <xdr:colOff>424578</xdr:colOff>
      <xdr:row>1</xdr:row>
      <xdr:rowOff>17320</xdr:rowOff>
    </xdr:to>
    <xdr:pic>
      <xdr:nvPicPr>
        <xdr:cNvPr id="6" name="5 Imagen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39023" y="0"/>
          <a:ext cx="1006368" cy="874570"/>
        </a:xfrm>
        <a:prstGeom prst="rect">
          <a:avLst/>
        </a:prstGeom>
      </xdr:spPr>
    </xdr:pic>
    <xdr:clientData/>
  </xdr:twoCellAnchor>
  <xdr:twoCellAnchor>
    <xdr:from>
      <xdr:col>5</xdr:col>
      <xdr:colOff>764166</xdr:colOff>
      <xdr:row>0</xdr:row>
      <xdr:rowOff>224118</xdr:rowOff>
    </xdr:from>
    <xdr:to>
      <xdr:col>15</xdr:col>
      <xdr:colOff>26062</xdr:colOff>
      <xdr:row>0</xdr:row>
      <xdr:rowOff>612960</xdr:rowOff>
    </xdr:to>
    <xdr:sp macro="" textlink="">
      <xdr:nvSpPr>
        <xdr:cNvPr id="7" name="6 CuadroTexto"/>
        <xdr:cNvSpPr txBox="1"/>
      </xdr:nvSpPr>
      <xdr:spPr>
        <a:xfrm>
          <a:off x="4663813" y="224118"/>
          <a:ext cx="7106014" cy="388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400" b="1">
              <a:ln>
                <a:noFill/>
              </a:ln>
            </a:rPr>
            <a:t>INSTITUTO ELECTORAL Y DE PARTICIPACIÓN CIUDADANA DEL</a:t>
          </a:r>
          <a:r>
            <a:rPr lang="es-ES" sz="1400" b="1" baseline="0">
              <a:ln>
                <a:noFill/>
              </a:ln>
            </a:rPr>
            <a:t> ESTADO DE GUERRERO</a:t>
          </a:r>
          <a:endParaRPr lang="es-ES" sz="1400" b="1">
            <a:ln>
              <a:noFill/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G38"/>
  <sheetViews>
    <sheetView view="pageBreakPreview" topLeftCell="A7" zoomScaleNormal="90" zoomScaleSheetLayoutView="100" workbookViewId="0">
      <selection activeCell="E15" sqref="E15"/>
    </sheetView>
  </sheetViews>
  <sheetFormatPr baseColWidth="10" defaultRowHeight="15" x14ac:dyDescent="0.25"/>
  <cols>
    <col min="1" max="1" width="3.140625" style="1" customWidth="1"/>
    <col min="2" max="2" width="11" bestFit="1" customWidth="1"/>
    <col min="3" max="3" width="15.5703125" customWidth="1"/>
    <col min="4" max="4" width="6.42578125" customWidth="1"/>
    <col min="5" max="5" width="20.7109375" customWidth="1"/>
    <col min="6" max="6" width="18.140625" customWidth="1"/>
    <col min="7" max="7" width="18.85546875" customWidth="1"/>
    <col min="8" max="8" width="11.42578125" customWidth="1"/>
  </cols>
  <sheetData>
    <row r="1" spans="1:7" ht="30" customHeight="1" x14ac:dyDescent="0.25">
      <c r="B1" s="72" t="s">
        <v>41</v>
      </c>
      <c r="C1" s="73"/>
      <c r="D1" s="73"/>
      <c r="E1" s="73"/>
      <c r="F1" s="73"/>
      <c r="G1" s="73"/>
    </row>
    <row r="3" spans="1:7" ht="14.45" x14ac:dyDescent="0.3">
      <c r="A3"/>
      <c r="B3" s="2" t="s">
        <v>6</v>
      </c>
      <c r="C3" s="74" t="s">
        <v>42</v>
      </c>
      <c r="D3" s="75"/>
      <c r="E3" s="76"/>
      <c r="F3" s="76"/>
      <c r="G3" s="76"/>
    </row>
    <row r="5" spans="1:7" ht="14.45" customHeight="1" x14ac:dyDescent="0.25">
      <c r="A5"/>
      <c r="B5" s="77"/>
      <c r="C5" s="71"/>
      <c r="D5" s="78" t="s">
        <v>43</v>
      </c>
      <c r="E5" s="78"/>
      <c r="F5" s="78"/>
      <c r="G5" s="78"/>
    </row>
    <row r="6" spans="1:7" ht="30" x14ac:dyDescent="0.25">
      <c r="A6"/>
      <c r="B6" s="77"/>
      <c r="C6" s="71"/>
      <c r="D6" s="3" t="s">
        <v>7</v>
      </c>
      <c r="E6" s="3" t="s">
        <v>8</v>
      </c>
      <c r="F6" s="3" t="s">
        <v>9</v>
      </c>
      <c r="G6" s="3" t="s">
        <v>10</v>
      </c>
    </row>
    <row r="7" spans="1:7" ht="14.45" x14ac:dyDescent="0.3">
      <c r="A7"/>
      <c r="B7" s="71"/>
      <c r="C7" s="71"/>
      <c r="D7" s="4">
        <v>60</v>
      </c>
      <c r="E7" s="4">
        <v>15</v>
      </c>
      <c r="F7" s="5">
        <f>E7*2</f>
        <v>30</v>
      </c>
      <c r="G7" s="6">
        <f>D7*F7</f>
        <v>1800</v>
      </c>
    </row>
    <row r="8" spans="1:7" ht="14.45" x14ac:dyDescent="0.3">
      <c r="A8"/>
      <c r="B8" s="67"/>
      <c r="C8" s="67"/>
      <c r="D8" s="7"/>
      <c r="E8" s="8"/>
      <c r="F8" s="7"/>
      <c r="G8" s="7"/>
    </row>
    <row r="9" spans="1:7" ht="14.45" x14ac:dyDescent="0.3">
      <c r="A9"/>
      <c r="B9" s="67"/>
      <c r="C9" s="67"/>
      <c r="D9" s="7"/>
      <c r="E9" s="7"/>
      <c r="F9" s="7"/>
      <c r="G9" s="7"/>
    </row>
    <row r="10" spans="1:7" ht="14.45" x14ac:dyDescent="0.3">
      <c r="A10"/>
      <c r="B10" s="68" t="s">
        <v>11</v>
      </c>
      <c r="C10" s="69"/>
      <c r="D10" s="70"/>
      <c r="E10" s="5">
        <f>SUM(E7:E9)</f>
        <v>15</v>
      </c>
      <c r="F10" s="5">
        <f>SUM(F7:F9)</f>
        <v>30</v>
      </c>
      <c r="G10" s="6">
        <f>SUM(G7:G9)</f>
        <v>1800</v>
      </c>
    </row>
    <row r="12" spans="1:7" x14ac:dyDescent="0.25">
      <c r="A12"/>
      <c r="B12" s="85" t="s">
        <v>12</v>
      </c>
      <c r="C12" s="86"/>
      <c r="D12" s="9">
        <v>3</v>
      </c>
    </row>
    <row r="14" spans="1:7" ht="50.25" customHeight="1" x14ac:dyDescent="0.25">
      <c r="A14"/>
      <c r="B14" s="10" t="s">
        <v>13</v>
      </c>
      <c r="C14" s="68" t="s">
        <v>14</v>
      </c>
      <c r="D14" s="70"/>
      <c r="E14" s="3" t="s">
        <v>15</v>
      </c>
      <c r="F14" s="3" t="s">
        <v>30</v>
      </c>
    </row>
    <row r="15" spans="1:7" ht="14.45" x14ac:dyDescent="0.3">
      <c r="A15"/>
      <c r="B15" s="17" t="s">
        <v>0</v>
      </c>
      <c r="C15" s="83">
        <v>6.51</v>
      </c>
      <c r="D15" s="84"/>
      <c r="E15" s="37">
        <f>IF(C15&gt;=$D$12,(C15*100)/SUMIF($C$15:$D$29,CONCATENATE("&gt;=",$D$12)),0)</f>
        <v>6.5106510651065106</v>
      </c>
      <c r="F15" s="11">
        <f>'CAMPAÑA LOC. 15 MIN'!H5</f>
        <v>118</v>
      </c>
    </row>
    <row r="16" spans="1:7" ht="14.45" x14ac:dyDescent="0.3">
      <c r="A16"/>
      <c r="B16" s="17" t="s">
        <v>1</v>
      </c>
      <c r="C16" s="83">
        <v>35.78</v>
      </c>
      <c r="D16" s="84"/>
      <c r="E16" s="37">
        <f t="shared" ref="E16:E29" si="0">IF(C16&gt;=$D$12,(C16*100)/SUMIF($C$15:$D$29,CONCATENATE("&gt;=",$D$12)),0)</f>
        <v>35.783578357835786</v>
      </c>
      <c r="F16" s="11">
        <f>'CAMPAÑA LOC. 15 MIN'!H6</f>
        <v>486</v>
      </c>
    </row>
    <row r="17" spans="1:6" ht="14.45" x14ac:dyDescent="0.3">
      <c r="A17"/>
      <c r="B17" s="17" t="s">
        <v>2</v>
      </c>
      <c r="C17" s="83">
        <v>31.56</v>
      </c>
      <c r="D17" s="84"/>
      <c r="E17" s="37">
        <f t="shared" si="0"/>
        <v>31.563156315631566</v>
      </c>
      <c r="F17" s="11">
        <f>'CAMPAÑA LOC. 15 MIN'!H7</f>
        <v>433</v>
      </c>
    </row>
    <row r="18" spans="1:6" ht="14.45" x14ac:dyDescent="0.3">
      <c r="A18"/>
      <c r="B18" s="17" t="s">
        <v>28</v>
      </c>
      <c r="C18" s="83">
        <v>5.52</v>
      </c>
      <c r="D18" s="84"/>
      <c r="E18" s="37">
        <f t="shared" si="0"/>
        <v>5.5205520552055205</v>
      </c>
      <c r="F18" s="11">
        <f>'CAMPAÑA LOC. 15 MIN'!H8</f>
        <v>105</v>
      </c>
    </row>
    <row r="19" spans="1:6" ht="14.45" x14ac:dyDescent="0.3">
      <c r="A19"/>
      <c r="B19" s="17" t="s">
        <v>3</v>
      </c>
      <c r="C19" s="83">
        <v>6.84</v>
      </c>
      <c r="D19" s="84"/>
      <c r="E19" s="37">
        <f t="shared" si="0"/>
        <v>6.8406840684068406</v>
      </c>
      <c r="F19" s="11">
        <f>'CAMPAÑA LOC. 15 MIN'!H9</f>
        <v>122</v>
      </c>
    </row>
    <row r="20" spans="1:6" ht="14.45" x14ac:dyDescent="0.3">
      <c r="A20"/>
      <c r="B20" s="17" t="s">
        <v>24</v>
      </c>
      <c r="C20" s="83">
        <v>9.59</v>
      </c>
      <c r="D20" s="84"/>
      <c r="E20" s="37">
        <f t="shared" si="0"/>
        <v>9.5909590959095912</v>
      </c>
      <c r="F20" s="11">
        <f>'CAMPAÑA LOC. 15 MIN'!H10</f>
        <v>156</v>
      </c>
    </row>
    <row r="21" spans="1:6" ht="14.45" x14ac:dyDescent="0.3">
      <c r="A21"/>
      <c r="B21" s="17" t="s">
        <v>4</v>
      </c>
      <c r="C21" s="83">
        <v>0</v>
      </c>
      <c r="D21" s="84"/>
      <c r="E21" s="37">
        <f t="shared" si="0"/>
        <v>0</v>
      </c>
      <c r="F21" s="11">
        <f>'CAMPAÑA LOC. 15 MIN'!H11</f>
        <v>36</v>
      </c>
    </row>
    <row r="22" spans="1:6" ht="14.45" x14ac:dyDescent="0.3">
      <c r="A22"/>
      <c r="B22" s="17" t="s">
        <v>5</v>
      </c>
      <c r="C22" s="83">
        <v>4.1900000000000004</v>
      </c>
      <c r="D22" s="84"/>
      <c r="E22" s="37">
        <f t="shared" si="0"/>
        <v>4.1904190419041916</v>
      </c>
      <c r="F22" s="11">
        <f>'CAMPAÑA LOC. 15 MIN'!H12</f>
        <v>88</v>
      </c>
    </row>
    <row r="23" spans="1:6" ht="14.45" x14ac:dyDescent="0.3">
      <c r="A23"/>
      <c r="B23" s="17" t="s">
        <v>27</v>
      </c>
      <c r="C23" s="83">
        <v>0</v>
      </c>
      <c r="D23" s="84"/>
      <c r="E23" s="37">
        <f t="shared" si="0"/>
        <v>0</v>
      </c>
      <c r="F23" s="11">
        <f>'CAMPAÑA LOC. 15 MIN'!H13</f>
        <v>36</v>
      </c>
    </row>
    <row r="24" spans="1:6" ht="14.45" x14ac:dyDescent="0.3">
      <c r="A24"/>
      <c r="B24" s="17" t="s">
        <v>34</v>
      </c>
      <c r="C24" s="83">
        <v>0</v>
      </c>
      <c r="D24" s="84"/>
      <c r="E24" s="37">
        <f t="shared" si="0"/>
        <v>0</v>
      </c>
      <c r="F24" s="11">
        <f>'CAMPAÑA LOC. 15 MIN'!H14</f>
        <v>36</v>
      </c>
    </row>
    <row r="25" spans="1:6" ht="14.45" x14ac:dyDescent="0.3">
      <c r="A25"/>
      <c r="B25" s="17" t="s">
        <v>35</v>
      </c>
      <c r="C25" s="83">
        <v>0</v>
      </c>
      <c r="D25" s="84"/>
      <c r="E25" s="37">
        <f t="shared" si="0"/>
        <v>0</v>
      </c>
      <c r="F25" s="11">
        <f>'CAMPAÑA LOC. 15 MIN'!H15</f>
        <v>36</v>
      </c>
    </row>
    <row r="26" spans="1:6" ht="14.45" x14ac:dyDescent="0.3">
      <c r="A26"/>
      <c r="B26" s="17" t="s">
        <v>36</v>
      </c>
      <c r="C26" s="83">
        <v>0</v>
      </c>
      <c r="D26" s="84"/>
      <c r="E26" s="37">
        <f t="shared" si="0"/>
        <v>0</v>
      </c>
      <c r="F26" s="11">
        <f>'CAMPAÑA LOC. 15 MIN'!H16</f>
        <v>36</v>
      </c>
    </row>
    <row r="27" spans="1:6" ht="14.45" x14ac:dyDescent="0.3">
      <c r="A27"/>
      <c r="B27" s="17" t="s">
        <v>37</v>
      </c>
      <c r="C27" s="83">
        <v>0</v>
      </c>
      <c r="D27" s="84"/>
      <c r="E27" s="37">
        <f t="shared" si="0"/>
        <v>0</v>
      </c>
      <c r="F27" s="11">
        <f>'CAMPAÑA LOC. 15 MIN'!H17</f>
        <v>36</v>
      </c>
    </row>
    <row r="28" spans="1:6" ht="14.45" x14ac:dyDescent="0.3">
      <c r="A28"/>
      <c r="B28" s="17" t="s">
        <v>38</v>
      </c>
      <c r="C28" s="83">
        <v>0</v>
      </c>
      <c r="D28" s="84"/>
      <c r="E28" s="37">
        <f t="shared" si="0"/>
        <v>0</v>
      </c>
      <c r="F28" s="11">
        <f>'CAMPAÑA LOC. 15 MIN'!H18</f>
        <v>36</v>
      </c>
    </row>
    <row r="29" spans="1:6" x14ac:dyDescent="0.25">
      <c r="A29"/>
      <c r="B29" s="17" t="s">
        <v>33</v>
      </c>
      <c r="C29" s="83">
        <v>0</v>
      </c>
      <c r="D29" s="84"/>
      <c r="E29" s="37">
        <f t="shared" si="0"/>
        <v>0</v>
      </c>
      <c r="F29" s="11">
        <f>'CAMPAÑA LOC. 15 MIN'!H19</f>
        <v>36</v>
      </c>
    </row>
    <row r="30" spans="1:6" x14ac:dyDescent="0.25">
      <c r="A30"/>
      <c r="B30" s="2" t="s">
        <v>11</v>
      </c>
      <c r="C30" s="79">
        <f>SUM(C15:D29)</f>
        <v>99.99</v>
      </c>
      <c r="D30" s="79"/>
      <c r="E30" s="38">
        <f>SUM(E15:E29)</f>
        <v>100.00000000000001</v>
      </c>
      <c r="F30" s="30">
        <f>SUM(F15:F29)</f>
        <v>1796</v>
      </c>
    </row>
    <row r="31" spans="1:6" x14ac:dyDescent="0.25">
      <c r="A31"/>
    </row>
    <row r="32" spans="1:6" x14ac:dyDescent="0.25">
      <c r="A32"/>
      <c r="B32" s="80"/>
      <c r="C32" s="80"/>
      <c r="D32" s="80"/>
      <c r="E32" s="80"/>
    </row>
    <row r="33" spans="1:7" ht="15.75" thickBot="1" x14ac:dyDescent="0.3">
      <c r="A33"/>
    </row>
    <row r="34" spans="1:7" ht="15.75" thickBot="1" x14ac:dyDescent="0.3">
      <c r="A34"/>
      <c r="B34" s="81" t="s">
        <v>16</v>
      </c>
      <c r="C34" s="82"/>
      <c r="D34" s="82"/>
      <c r="E34" s="82"/>
      <c r="F34" s="14">
        <f>G10-F30</f>
        <v>4</v>
      </c>
    </row>
    <row r="35" spans="1:7" x14ac:dyDescent="0.25">
      <c r="A35"/>
      <c r="G35" s="12"/>
    </row>
    <row r="36" spans="1:7" ht="15" customHeight="1" x14ac:dyDescent="0.25">
      <c r="A36"/>
      <c r="G36" s="13"/>
    </row>
    <row r="37" spans="1:7" x14ac:dyDescent="0.25">
      <c r="A37"/>
      <c r="G37" s="12"/>
    </row>
    <row r="38" spans="1:7" x14ac:dyDescent="0.25">
      <c r="A38"/>
    </row>
  </sheetData>
  <dataConsolidate/>
  <mergeCells count="29">
    <mergeCell ref="C21:D21"/>
    <mergeCell ref="B12:C12"/>
    <mergeCell ref="C14:D14"/>
    <mergeCell ref="C20:D20"/>
    <mergeCell ref="C19:D19"/>
    <mergeCell ref="C15:D15"/>
    <mergeCell ref="C16:D16"/>
    <mergeCell ref="C17:D17"/>
    <mergeCell ref="C18:D18"/>
    <mergeCell ref="C30:D30"/>
    <mergeCell ref="B32:E32"/>
    <mergeCell ref="B34:E34"/>
    <mergeCell ref="C29:D29"/>
    <mergeCell ref="C22:D22"/>
    <mergeCell ref="C23:D23"/>
    <mergeCell ref="C24:D24"/>
    <mergeCell ref="C25:D25"/>
    <mergeCell ref="C26:D26"/>
    <mergeCell ref="C27:D27"/>
    <mergeCell ref="C28:D28"/>
    <mergeCell ref="B8:C8"/>
    <mergeCell ref="B9:C9"/>
    <mergeCell ref="B10:D10"/>
    <mergeCell ref="B7:C7"/>
    <mergeCell ref="B1:G1"/>
    <mergeCell ref="C3:D3"/>
    <mergeCell ref="E3:G3"/>
    <mergeCell ref="B5:C6"/>
    <mergeCell ref="D5:G5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L23"/>
  <sheetViews>
    <sheetView view="pageBreakPreview" zoomScale="81" zoomScaleNormal="80" zoomScaleSheetLayoutView="81" workbookViewId="0">
      <selection activeCell="K4" sqref="K4"/>
    </sheetView>
  </sheetViews>
  <sheetFormatPr baseColWidth="10" defaultColWidth="11.42578125" defaultRowHeight="15" x14ac:dyDescent="0.25"/>
  <cols>
    <col min="1" max="1" width="19.7109375" style="15" customWidth="1"/>
    <col min="2" max="4" width="20" style="15" customWidth="1"/>
    <col min="5" max="5" width="30.85546875" style="15" bestFit="1" customWidth="1"/>
    <col min="6" max="6" width="26.7109375" style="15" bestFit="1" customWidth="1"/>
    <col min="7" max="7" width="15.85546875" style="15" customWidth="1"/>
    <col min="8" max="8" width="16.42578125" style="15" customWidth="1"/>
    <col min="9" max="9" width="22" style="15" customWidth="1"/>
    <col min="10" max="12" width="11.5703125" customWidth="1"/>
    <col min="13" max="16384" width="11.42578125" style="15"/>
  </cols>
  <sheetData>
    <row r="1" spans="1:8" ht="84" customHeight="1" x14ac:dyDescent="0.25"/>
    <row r="2" spans="1:8" ht="43.15" customHeight="1" x14ac:dyDescent="0.3">
      <c r="A2" s="87" t="str">
        <f>CONCATENATE("
CALCULO DE DISTRIBUCIÓN DE LOS MENSAJES DE CAMPAÑA PARA EL PROCESO ELECTORAL LOCAL COINCIDENTE 
 ",'PREMISAS CAMPAÑA '!C3, " ", 2018)</f>
        <v xml:space="preserve">
CALCULO DE DISTRIBUCIÓN DE LOS MENSAJES DE CAMPAÑA PARA EL PROCESO ELECTORAL LOCAL COINCIDENTE 
 GUERRERO 2018</v>
      </c>
      <c r="B2" s="87"/>
      <c r="C2" s="87"/>
      <c r="D2" s="87"/>
      <c r="E2" s="87"/>
      <c r="F2" s="87"/>
      <c r="G2" s="87"/>
      <c r="H2" s="87"/>
    </row>
    <row r="3" spans="1:8" ht="32.450000000000003" customHeight="1" x14ac:dyDescent="0.25">
      <c r="A3" s="88" t="s">
        <v>17</v>
      </c>
      <c r="B3" s="90" t="str">
        <f>CONCATENATE("DURACIÓN: ",'PREMISAS CAMPAÑA '!D7," DÍAS
TOTAL DE PROMOCIONALES DE 30 SEGUNDOS EN CADA ESTACIÓN DE RADIO O CANAL DE TELEVISIÓN:  ", ('PREMISAS CAMPAÑA '!G7), " PROMOCIONALES")</f>
        <v>DURACIÓN: 60 DÍAS
TOTAL DE PROMOCIONALES DE 30 SEGUNDOS EN CADA ESTACIÓN DE RADIO O CANAL DE TELEVISIÓN:  1800 PROMOCIONALES</v>
      </c>
      <c r="C3" s="90"/>
      <c r="D3" s="90"/>
      <c r="E3" s="90"/>
      <c r="F3" s="90"/>
      <c r="G3" s="88" t="s">
        <v>18</v>
      </c>
      <c r="H3" s="88" t="s">
        <v>45</v>
      </c>
    </row>
    <row r="4" spans="1:8" ht="97.5" customHeight="1" x14ac:dyDescent="0.25">
      <c r="A4" s="89"/>
      <c r="B4" s="16" t="str">
        <f>CONCATENATE(('PREMISAS CAMPAÑA '!G7)*0.3," promocionales (30%)
 Se distribuyen de manera igualitaria entre el número de partidos contendientes
(A)")</f>
        <v>540 promocionales (30%)
 Se distribuyen de manera igualitaria entre el número de partidos contendientes
(A)</v>
      </c>
      <c r="C4" s="16" t="s">
        <v>19</v>
      </c>
      <c r="D4" s="16" t="s">
        <v>20</v>
      </c>
      <c r="E4" s="16" t="str">
        <f>CONCATENATE(('PREMISAS CAMPAÑA '!G7)*0.7," promocionales 
(70% Distribución Proporcional)
% Fuerza Electoral de los partidos 
(C) ")</f>
        <v xml:space="preserve">1260 promocionales 
(70% Distribución Proporcional)
% Fuerza Electoral de los partidos 
(C) </v>
      </c>
      <c r="F4" s="16" t="s">
        <v>21</v>
      </c>
      <c r="G4" s="89"/>
      <c r="H4" s="89"/>
    </row>
    <row r="5" spans="1:8" ht="28.15" customHeight="1" x14ac:dyDescent="0.3">
      <c r="A5" s="17" t="str">
        <f>'PREMISAS CAMPAÑA '!B15</f>
        <v>PAN</v>
      </c>
      <c r="B5" s="18">
        <f>TRUNC(TRUNC(('PREMISAS CAMPAÑA '!$G$7)*0.3)/COUNTA($A$5:$A$19))</f>
        <v>36</v>
      </c>
      <c r="C5" s="19">
        <f>TRUNC(('PREMISAS CAMPAÑA '!$G$7)*0.3)/COUNTA($A$5:$A$19) - TRUNC(TRUNC(('PREMISAS CAMPAÑA '!$G$7)*0.3)/COUNTA($A$5:$A$19))</f>
        <v>0</v>
      </c>
      <c r="D5" s="66">
        <f>'PREMISAS CAMPAÑA '!E15</f>
        <v>6.5106510651065106</v>
      </c>
      <c r="E5" s="34">
        <f>TRUNC((D5*TRUNC(('PREMISAS CAMPAÑA '!G$7)*0.7))/100,0)</f>
        <v>82</v>
      </c>
      <c r="F5" s="35">
        <f>((('PREMISAS CAMPAÑA '!E15*TRUNC(('PREMISAS CAMPAÑA '!G$7)*0.7))/100) - TRUNC(('PREMISAS CAMPAÑA '!E15*TRUNC(('PREMISAS CAMPAÑA '!G$7)*0.7))/100))</f>
        <v>3.4203420342038271E-2</v>
      </c>
      <c r="G5" s="34">
        <f>B5+E5</f>
        <v>118</v>
      </c>
      <c r="H5" s="34">
        <f>IF(($C$20+$F$20+('PREMISAS CAMPAÑA '!$G$7-(TRUNC('PREMISAS CAMPAÑA '!$G$7*0.3)+TRUNC('PREMISAS CAMPAÑA '!$G$7*0.7))))&gt;=COUNTA($A$5:$A$19),G5+1,G5)</f>
        <v>118</v>
      </c>
    </row>
    <row r="6" spans="1:8" ht="28.15" customHeight="1" x14ac:dyDescent="0.3">
      <c r="A6" s="17" t="str">
        <f>'PREMISAS CAMPAÑA '!B16</f>
        <v>PRI</v>
      </c>
      <c r="B6" s="18">
        <f>TRUNC(TRUNC(('PREMISAS CAMPAÑA '!$G$7)*0.3)/COUNTA($A$5:$A$19))</f>
        <v>36</v>
      </c>
      <c r="C6" s="19">
        <f>TRUNC(('PREMISAS CAMPAÑA '!$G$7)*0.3)/COUNTA($A$5:$A$19) - TRUNC(TRUNC(('PREMISAS CAMPAÑA '!$G$7)*0.3)/COUNTA($A$5:$A$19))</f>
        <v>0</v>
      </c>
      <c r="D6" s="66">
        <f>'PREMISAS CAMPAÑA '!E16</f>
        <v>35.783578357835786</v>
      </c>
      <c r="E6" s="34">
        <f>TRUNC((D6*TRUNC(('PREMISAS CAMPAÑA '!G$7)*0.7))/100,0)</f>
        <v>450</v>
      </c>
      <c r="F6" s="35">
        <f>((('PREMISAS CAMPAÑA '!E16*TRUNC(('PREMISAS CAMPAÑA '!G$7)*0.7))/100) - TRUNC(('PREMISAS CAMPAÑA '!E16*TRUNC(('PREMISAS CAMPAÑA '!G$7)*0.7))/100))</f>
        <v>0.8730873087308737</v>
      </c>
      <c r="G6" s="34">
        <f t="shared" ref="G6:G19" si="0">B6+E6</f>
        <v>486</v>
      </c>
      <c r="H6" s="34">
        <f>IF(($C$20+$F$20+('PREMISAS CAMPAÑA '!$G$7-(TRUNC('PREMISAS CAMPAÑA '!$G$7*0.3)+TRUNC('PREMISAS CAMPAÑA '!$G$7*0.7))))&gt;=COUNTA($A$5:$A$19),G6+1,G6)</f>
        <v>486</v>
      </c>
    </row>
    <row r="7" spans="1:8" ht="28.15" customHeight="1" x14ac:dyDescent="0.3">
      <c r="A7" s="17" t="str">
        <f>'PREMISAS CAMPAÑA '!B17</f>
        <v>PRD</v>
      </c>
      <c r="B7" s="18">
        <f>TRUNC(TRUNC(('PREMISAS CAMPAÑA '!$G$7)*0.3)/COUNTA($A$5:$A$19))</f>
        <v>36</v>
      </c>
      <c r="C7" s="19">
        <f>TRUNC(('PREMISAS CAMPAÑA '!$G$7)*0.3)/COUNTA($A$5:$A$19) - TRUNC(TRUNC(('PREMISAS CAMPAÑA '!$G$7)*0.3)/COUNTA($A$5:$A$19))</f>
        <v>0</v>
      </c>
      <c r="D7" s="66">
        <f>'PREMISAS CAMPAÑA '!E17</f>
        <v>31.563156315631566</v>
      </c>
      <c r="E7" s="34">
        <f>TRUNC((D7*TRUNC(('PREMISAS CAMPAÑA '!G$7)*0.7))/100,0)</f>
        <v>397</v>
      </c>
      <c r="F7" s="35">
        <f>((('PREMISAS CAMPAÑA '!E17*TRUNC(('PREMISAS CAMPAÑA '!G$7)*0.7))/100) - TRUNC(('PREMISAS CAMPAÑA '!E17*TRUNC(('PREMISAS CAMPAÑA '!G$7)*0.7))/100))</f>
        <v>0.6957695769577299</v>
      </c>
      <c r="G7" s="34">
        <f t="shared" si="0"/>
        <v>433</v>
      </c>
      <c r="H7" s="34">
        <f>IF(($C$20+$F$20+('PREMISAS CAMPAÑA '!$G$7-(TRUNC('PREMISAS CAMPAÑA '!$G$7*0.3)+TRUNC('PREMISAS CAMPAÑA '!$G$7*0.7))))&gt;=COUNTA($A$5:$A$19),G7+1,G7)</f>
        <v>433</v>
      </c>
    </row>
    <row r="8" spans="1:8" ht="28.15" customHeight="1" x14ac:dyDescent="0.3">
      <c r="A8" s="17" t="str">
        <f>'PREMISAS CAMPAÑA '!B18</f>
        <v>PT</v>
      </c>
      <c r="B8" s="18">
        <f>TRUNC(TRUNC(('PREMISAS CAMPAÑA '!$G$7)*0.3)/COUNTA($A$5:$A$19))</f>
        <v>36</v>
      </c>
      <c r="C8" s="19">
        <f>TRUNC(('PREMISAS CAMPAÑA '!$G$7)*0.3)/COUNTA($A$5:$A$19) - TRUNC(TRUNC(('PREMISAS CAMPAÑA '!$G$7)*0.3)/COUNTA($A$5:$A$19))</f>
        <v>0</v>
      </c>
      <c r="D8" s="66">
        <f>'PREMISAS CAMPAÑA '!E18</f>
        <v>5.5205520552055205</v>
      </c>
      <c r="E8" s="34">
        <f>TRUNC((D8*TRUNC(('PREMISAS CAMPAÑA '!G$7)*0.7))/100,0)</f>
        <v>69</v>
      </c>
      <c r="F8" s="35">
        <f>((('PREMISAS CAMPAÑA '!E18*TRUNC(('PREMISAS CAMPAÑA '!G$7)*0.7))/100) - TRUNC(('PREMISAS CAMPAÑA '!E18*TRUNC(('PREMISAS CAMPAÑA '!G$7)*0.7))/100))</f>
        <v>0.5589558955895626</v>
      </c>
      <c r="G8" s="34">
        <f t="shared" si="0"/>
        <v>105</v>
      </c>
      <c r="H8" s="34">
        <f>IF(($C$20+$F$20+('PREMISAS CAMPAÑA '!$G$7-(TRUNC('PREMISAS CAMPAÑA '!$G$7*0.3)+TRUNC('PREMISAS CAMPAÑA '!$G$7*0.7))))&gt;=COUNTA($A$5:$A$19),G8+1,G8)</f>
        <v>105</v>
      </c>
    </row>
    <row r="9" spans="1:8" ht="28.15" customHeight="1" x14ac:dyDescent="0.3">
      <c r="A9" s="17" t="str">
        <f>'PREMISAS CAMPAÑA '!B19</f>
        <v>PVEM</v>
      </c>
      <c r="B9" s="18">
        <f>TRUNC(TRUNC(('PREMISAS CAMPAÑA '!$G$7)*0.3)/COUNTA($A$5:$A$19))</f>
        <v>36</v>
      </c>
      <c r="C9" s="19">
        <f>TRUNC(('PREMISAS CAMPAÑA '!$G$7)*0.3)/COUNTA($A$5:$A$19) - TRUNC(TRUNC(('PREMISAS CAMPAÑA '!$G$7)*0.3)/COUNTA($A$5:$A$19))</f>
        <v>0</v>
      </c>
      <c r="D9" s="66">
        <f>'PREMISAS CAMPAÑA '!E19</f>
        <v>6.8406840684068406</v>
      </c>
      <c r="E9" s="34">
        <f>TRUNC((D9*TRUNC(('PREMISAS CAMPAÑA '!G$7)*0.7))/100,0)</f>
        <v>86</v>
      </c>
      <c r="F9" s="35">
        <f>((('PREMISAS CAMPAÑA '!E19*TRUNC(('PREMISAS CAMPAÑA '!G$7)*0.7))/100) - TRUNC(('PREMISAS CAMPAÑA '!E19*TRUNC(('PREMISAS CAMPAÑA '!G$7)*0.7))/100))</f>
        <v>0.19261926192619683</v>
      </c>
      <c r="G9" s="34">
        <f t="shared" si="0"/>
        <v>122</v>
      </c>
      <c r="H9" s="34">
        <f>IF(($C$20+$F$20+('PREMISAS CAMPAÑA '!$G$7-(TRUNC('PREMISAS CAMPAÑA '!$G$7*0.3)+TRUNC('PREMISAS CAMPAÑA '!$G$7*0.7))))&gt;=COUNTA($A$5:$A$19),G9+1,G9)</f>
        <v>122</v>
      </c>
    </row>
    <row r="10" spans="1:8" ht="28.15" customHeight="1" x14ac:dyDescent="0.3">
      <c r="A10" s="17" t="str">
        <f>'PREMISAS CAMPAÑA '!B20</f>
        <v>MC</v>
      </c>
      <c r="B10" s="18">
        <f>TRUNC(TRUNC(('PREMISAS CAMPAÑA '!$G$7)*0.3)/COUNTA($A$5:$A$19))</f>
        <v>36</v>
      </c>
      <c r="C10" s="19">
        <f>TRUNC(('PREMISAS CAMPAÑA '!$G$7)*0.3)/COUNTA($A$5:$A$19) - TRUNC(TRUNC(('PREMISAS CAMPAÑA '!$G$7)*0.3)/COUNTA($A$5:$A$19))</f>
        <v>0</v>
      </c>
      <c r="D10" s="66">
        <f>'PREMISAS CAMPAÑA '!E20</f>
        <v>9.5909590959095912</v>
      </c>
      <c r="E10" s="34">
        <f>TRUNC((D10*TRUNC(('PREMISAS CAMPAÑA '!G$7)*0.7))/100,0)</f>
        <v>120</v>
      </c>
      <c r="F10" s="35">
        <f>((('PREMISAS CAMPAÑA '!E20*TRUNC(('PREMISAS CAMPAÑA '!G$7)*0.7))/100) - TRUNC(('PREMISAS CAMPAÑA '!E20*TRUNC(('PREMISAS CAMPAÑA '!G$7)*0.7))/100))</f>
        <v>0.84608460846084199</v>
      </c>
      <c r="G10" s="34">
        <f t="shared" si="0"/>
        <v>156</v>
      </c>
      <c r="H10" s="34">
        <f>IF(($C$20+$F$20+('PREMISAS CAMPAÑA '!$G$7-(TRUNC('PREMISAS CAMPAÑA '!$G$7*0.3)+TRUNC('PREMISAS CAMPAÑA '!$G$7*0.7))))&gt;=COUNTA($A$5:$A$19),G10+1,G10)</f>
        <v>156</v>
      </c>
    </row>
    <row r="11" spans="1:8" ht="28.15" customHeight="1" x14ac:dyDescent="0.3">
      <c r="A11" s="17" t="str">
        <f>'PREMISAS CAMPAÑA '!B21</f>
        <v>PNA</v>
      </c>
      <c r="B11" s="18">
        <f>TRUNC(TRUNC(('PREMISAS CAMPAÑA '!$G$7)*0.3)/COUNTA($A$5:$A$19))</f>
        <v>36</v>
      </c>
      <c r="C11" s="19">
        <f>TRUNC(('PREMISAS CAMPAÑA '!$G$7)*0.3)/COUNTA($A$5:$A$19) - TRUNC(TRUNC(('PREMISAS CAMPAÑA '!$G$7)*0.3)/COUNTA($A$5:$A$19))</f>
        <v>0</v>
      </c>
      <c r="D11" s="66">
        <f>'PREMISAS CAMPAÑA '!E21</f>
        <v>0</v>
      </c>
      <c r="E11" s="34">
        <f>TRUNC((D11*TRUNC(('PREMISAS CAMPAÑA '!G$7)*0.7))/100,0)</f>
        <v>0</v>
      </c>
      <c r="F11" s="35">
        <f>((('PREMISAS CAMPAÑA '!E21*TRUNC(('PREMISAS CAMPAÑA '!G$7)*0.7))/100) - TRUNC(('PREMISAS CAMPAÑA '!E21*TRUNC(('PREMISAS CAMPAÑA '!G$7)*0.7))/100))</f>
        <v>0</v>
      </c>
      <c r="G11" s="34">
        <f t="shared" si="0"/>
        <v>36</v>
      </c>
      <c r="H11" s="34">
        <f>IF(($C$20+$F$20+('PREMISAS CAMPAÑA '!$G$7-(TRUNC('PREMISAS CAMPAÑA '!$G$7*0.3)+TRUNC('PREMISAS CAMPAÑA '!$G$7*0.7))))&gt;=COUNTA($A$5:$A$19),G11+1,G11)</f>
        <v>36</v>
      </c>
    </row>
    <row r="12" spans="1:8" ht="28.15" customHeight="1" x14ac:dyDescent="0.25">
      <c r="A12" s="17" t="str">
        <f>'PREMISAS CAMPAÑA '!B22</f>
        <v>MORENA</v>
      </c>
      <c r="B12" s="18">
        <f>TRUNC(TRUNC(('PREMISAS CAMPAÑA '!$G$7)*0.3)/COUNTA($A$5:$A$19))</f>
        <v>36</v>
      </c>
      <c r="C12" s="19">
        <f>TRUNC(('PREMISAS CAMPAÑA '!$G$7)*0.3)/COUNTA($A$5:$A$19) - TRUNC(TRUNC(('PREMISAS CAMPAÑA '!$G$7)*0.3)/COUNTA($A$5:$A$19))</f>
        <v>0</v>
      </c>
      <c r="D12" s="66">
        <f>'PREMISAS CAMPAÑA '!E22</f>
        <v>4.1904190419041916</v>
      </c>
      <c r="E12" s="34">
        <f>TRUNC((D12*TRUNC(('PREMISAS CAMPAÑA '!G$7)*0.7))/100,0)</f>
        <v>52</v>
      </c>
      <c r="F12" s="35">
        <f>((('PREMISAS CAMPAÑA '!E22*TRUNC(('PREMISAS CAMPAÑA '!G$7)*0.7))/100) - TRUNC(('PREMISAS CAMPAÑA '!E22*TRUNC(('PREMISAS CAMPAÑA '!G$7)*0.7))/100))</f>
        <v>0.79927992799281355</v>
      </c>
      <c r="G12" s="34">
        <f t="shared" si="0"/>
        <v>88</v>
      </c>
      <c r="H12" s="34">
        <f>IF(($C$20+$F$20+('PREMISAS CAMPAÑA '!$G$7-(TRUNC('PREMISAS CAMPAÑA '!$G$7*0.3)+TRUNC('PREMISAS CAMPAÑA '!$G$7*0.7))))&gt;=COUNTA($A$5:$A$19),G12+1,G12)</f>
        <v>88</v>
      </c>
    </row>
    <row r="13" spans="1:8" ht="28.15" customHeight="1" x14ac:dyDescent="0.25">
      <c r="A13" s="17" t="str">
        <f>'PREMISAS CAMPAÑA '!B23</f>
        <v>ES</v>
      </c>
      <c r="B13" s="18">
        <f>TRUNC(TRUNC(('PREMISAS CAMPAÑA '!$G$7)*0.3)/COUNTA($A$5:$A$19))</f>
        <v>36</v>
      </c>
      <c r="C13" s="19">
        <f>TRUNC(('PREMISAS CAMPAÑA '!$G$7)*0.3)/COUNTA($A$5:$A$19) - TRUNC(TRUNC(('PREMISAS CAMPAÑA '!$G$7)*0.3)/COUNTA($A$5:$A$19))</f>
        <v>0</v>
      </c>
      <c r="D13" s="66">
        <f>'PREMISAS CAMPAÑA '!E23</f>
        <v>0</v>
      </c>
      <c r="E13" s="34">
        <f>TRUNC((D13*TRUNC(('PREMISAS CAMPAÑA '!G$7)*0.7))/100,0)</f>
        <v>0</v>
      </c>
      <c r="F13" s="35">
        <f>((('PREMISAS CAMPAÑA '!E23*TRUNC(('PREMISAS CAMPAÑA '!G$7)*0.7))/100) - TRUNC(('PREMISAS CAMPAÑA '!E23*TRUNC(('PREMISAS CAMPAÑA '!G$7)*0.7))/100))</f>
        <v>0</v>
      </c>
      <c r="G13" s="34">
        <f t="shared" si="0"/>
        <v>36</v>
      </c>
      <c r="H13" s="34">
        <f>IF(($C$20+$F$20+('PREMISAS CAMPAÑA '!$G$7-(TRUNC('PREMISAS CAMPAÑA '!$G$7*0.3)+TRUNC('PREMISAS CAMPAÑA '!$G$7*0.7))))&gt;=COUNTA($A$5:$A$19),G13+1,G13)</f>
        <v>36</v>
      </c>
    </row>
    <row r="14" spans="1:8" ht="28.15" customHeight="1" x14ac:dyDescent="0.25">
      <c r="A14" s="17" t="str">
        <f>'PREMISAS CAMPAÑA '!B24</f>
        <v>IHG</v>
      </c>
      <c r="B14" s="18">
        <f>TRUNC(TRUNC(('PREMISAS CAMPAÑA '!$G$7)*0.3)/COUNTA($A$5:$A$19))</f>
        <v>36</v>
      </c>
      <c r="C14" s="19">
        <f>TRUNC(('PREMISAS CAMPAÑA '!$G$7)*0.3)/COUNTA($A$5:$A$19) - TRUNC(TRUNC(('PREMISAS CAMPAÑA '!$G$7)*0.3)/COUNTA($A$5:$A$19))</f>
        <v>0</v>
      </c>
      <c r="D14" s="66">
        <f>'PREMISAS CAMPAÑA '!E24</f>
        <v>0</v>
      </c>
      <c r="E14" s="34">
        <f>TRUNC((D14*TRUNC(('PREMISAS CAMPAÑA '!G$7)*0.7))/100,0)</f>
        <v>0</v>
      </c>
      <c r="F14" s="35">
        <f>((('PREMISAS CAMPAÑA '!E24*TRUNC(('PREMISAS CAMPAÑA '!G$7)*0.7))/100) - TRUNC(('PREMISAS CAMPAÑA '!E24*TRUNC(('PREMISAS CAMPAÑA '!G$7)*0.7))/100))</f>
        <v>0</v>
      </c>
      <c r="G14" s="34">
        <f t="shared" si="0"/>
        <v>36</v>
      </c>
      <c r="H14" s="34">
        <f>IF(($C$20+$F$20+('PREMISAS CAMPAÑA '!$G$7-(TRUNC('PREMISAS CAMPAÑA '!$G$7*0.3)+TRUNC('PREMISAS CAMPAÑA '!$G$7*0.7))))&gt;=COUNTA($A$5:$A$19),G14+1,G14)</f>
        <v>36</v>
      </c>
    </row>
    <row r="15" spans="1:8" ht="28.15" customHeight="1" x14ac:dyDescent="0.25">
      <c r="A15" s="17" t="str">
        <f>'PREMISAS CAMPAÑA '!B25</f>
        <v>PSG</v>
      </c>
      <c r="B15" s="18">
        <f>TRUNC(TRUNC(('PREMISAS CAMPAÑA '!$G$7)*0.3)/COUNTA($A$5:$A$19))</f>
        <v>36</v>
      </c>
      <c r="C15" s="19">
        <f>TRUNC(('PREMISAS CAMPAÑA '!$G$7)*0.3)/COUNTA($A$5:$A$19) - TRUNC(TRUNC(('PREMISAS CAMPAÑA '!$G$7)*0.3)/COUNTA($A$5:$A$19))</f>
        <v>0</v>
      </c>
      <c r="D15" s="66">
        <f>'PREMISAS CAMPAÑA '!E25</f>
        <v>0</v>
      </c>
      <c r="E15" s="34">
        <f>TRUNC((D15*TRUNC(('PREMISAS CAMPAÑA '!G$7)*0.7))/100,0)</f>
        <v>0</v>
      </c>
      <c r="F15" s="35">
        <f>((('PREMISAS CAMPAÑA '!E25*TRUNC(('PREMISAS CAMPAÑA '!G$7)*0.7))/100) - TRUNC(('PREMISAS CAMPAÑA '!E25*TRUNC(('PREMISAS CAMPAÑA '!G$7)*0.7))/100))</f>
        <v>0</v>
      </c>
      <c r="G15" s="34">
        <f t="shared" si="0"/>
        <v>36</v>
      </c>
      <c r="H15" s="34">
        <f>IF(($C$20+$F$20+('PREMISAS CAMPAÑA '!$G$7-(TRUNC('PREMISAS CAMPAÑA '!$G$7*0.3)+TRUNC('PREMISAS CAMPAÑA '!$G$7*0.7))))&gt;=COUNTA($A$5:$A$19),G15+1,G15)</f>
        <v>36</v>
      </c>
    </row>
    <row r="16" spans="1:8" ht="28.15" customHeight="1" x14ac:dyDescent="0.25">
      <c r="A16" s="17" t="str">
        <f>'PREMISAS CAMPAÑA '!B26</f>
        <v>CG</v>
      </c>
      <c r="B16" s="18">
        <f>TRUNC(TRUNC(('PREMISAS CAMPAÑA '!$G$7)*0.3)/COUNTA($A$5:$A$19))</f>
        <v>36</v>
      </c>
      <c r="C16" s="19">
        <f>TRUNC(('PREMISAS CAMPAÑA '!$G$7)*0.3)/COUNTA($A$5:$A$19) - TRUNC(TRUNC(('PREMISAS CAMPAÑA '!$G$7)*0.3)/COUNTA($A$5:$A$19))</f>
        <v>0</v>
      </c>
      <c r="D16" s="66">
        <f>'PREMISAS CAMPAÑA '!E26</f>
        <v>0</v>
      </c>
      <c r="E16" s="34">
        <f>TRUNC((D16*TRUNC(('PREMISAS CAMPAÑA '!G$7)*0.7))/100,0)</f>
        <v>0</v>
      </c>
      <c r="F16" s="35">
        <f>((('PREMISAS CAMPAÑA '!E26*TRUNC(('PREMISAS CAMPAÑA '!G$7)*0.7))/100) - TRUNC(('PREMISAS CAMPAÑA '!E26*TRUNC(('PREMISAS CAMPAÑA '!G$7)*0.7))/100))</f>
        <v>0</v>
      </c>
      <c r="G16" s="34">
        <f t="shared" si="0"/>
        <v>36</v>
      </c>
      <c r="H16" s="34">
        <f>IF(($C$20+$F$20+('PREMISAS CAMPAÑA '!$G$7-(TRUNC('PREMISAS CAMPAÑA '!$G$7*0.3)+TRUNC('PREMISAS CAMPAÑA '!$G$7*0.7))))&gt;=COUNTA($A$5:$A$19),G16+1,G16)</f>
        <v>36</v>
      </c>
    </row>
    <row r="17" spans="1:8" ht="28.15" customHeight="1" x14ac:dyDescent="0.25">
      <c r="A17" s="17" t="str">
        <f>'PREMISAS CAMPAÑA '!B27</f>
        <v>PPG</v>
      </c>
      <c r="B17" s="18">
        <f>TRUNC(TRUNC(('PREMISAS CAMPAÑA '!$G$7)*0.3)/COUNTA($A$5:$A$19))</f>
        <v>36</v>
      </c>
      <c r="C17" s="19">
        <f>TRUNC(('PREMISAS CAMPAÑA '!$G$7)*0.3)/COUNTA($A$5:$A$19) - TRUNC(TRUNC(('PREMISAS CAMPAÑA '!$G$7)*0.3)/COUNTA($A$5:$A$19))</f>
        <v>0</v>
      </c>
      <c r="D17" s="66">
        <f>'PREMISAS CAMPAÑA '!E27</f>
        <v>0</v>
      </c>
      <c r="E17" s="34">
        <f>TRUNC((D17*TRUNC(('PREMISAS CAMPAÑA '!G$7)*0.7))/100,0)</f>
        <v>0</v>
      </c>
      <c r="F17" s="35">
        <f>((('PREMISAS CAMPAÑA '!E27*TRUNC(('PREMISAS CAMPAÑA '!G$7)*0.7))/100) - TRUNC(('PREMISAS CAMPAÑA '!E27*TRUNC(('PREMISAS CAMPAÑA '!G$7)*0.7))/100))</f>
        <v>0</v>
      </c>
      <c r="G17" s="34">
        <f t="shared" si="0"/>
        <v>36</v>
      </c>
      <c r="H17" s="34">
        <f>IF(($C$20+$F$20+('PREMISAS CAMPAÑA '!$G$7-(TRUNC('PREMISAS CAMPAÑA '!$G$7*0.3)+TRUNC('PREMISAS CAMPAÑA '!$G$7*0.7))))&gt;=COUNTA($A$5:$A$19),G17+1,G17)</f>
        <v>36</v>
      </c>
    </row>
    <row r="18" spans="1:8" ht="28.15" customHeight="1" x14ac:dyDescent="0.25">
      <c r="A18" s="17" t="str">
        <f>'PREMISAS CAMPAÑA '!B28</f>
        <v>PSM</v>
      </c>
      <c r="B18" s="18">
        <f>TRUNC(TRUNC(('PREMISAS CAMPAÑA '!$G$7)*0.3)/COUNTA($A$5:$A$19))</f>
        <v>36</v>
      </c>
      <c r="C18" s="19">
        <f>TRUNC(('PREMISAS CAMPAÑA '!$G$7)*0.3)/COUNTA($A$5:$A$19) - TRUNC(TRUNC(('PREMISAS CAMPAÑA '!$G$7)*0.3)/COUNTA($A$5:$A$19))</f>
        <v>0</v>
      </c>
      <c r="D18" s="66">
        <f>'PREMISAS CAMPAÑA '!E28</f>
        <v>0</v>
      </c>
      <c r="E18" s="34">
        <f>TRUNC((D18*TRUNC(('PREMISAS CAMPAÑA '!G$7)*0.7))/100,0)</f>
        <v>0</v>
      </c>
      <c r="F18" s="35">
        <f>((('PREMISAS CAMPAÑA '!E28*TRUNC(('PREMISAS CAMPAÑA '!G$7)*0.7))/100) - TRUNC(('PREMISAS CAMPAÑA '!E28*TRUNC(('PREMISAS CAMPAÑA '!G$7)*0.7))/100))</f>
        <v>0</v>
      </c>
      <c r="G18" s="34">
        <f t="shared" si="0"/>
        <v>36</v>
      </c>
      <c r="H18" s="34">
        <f>IF(($C$20+$F$20+('PREMISAS CAMPAÑA '!$G$7-(TRUNC('PREMISAS CAMPAÑA '!$G$7*0.3)+TRUNC('PREMISAS CAMPAÑA '!$G$7*0.7))))&gt;=COUNTA($A$5:$A$19),G18+1,G18)</f>
        <v>36</v>
      </c>
    </row>
    <row r="19" spans="1:8" ht="28.15" customHeight="1" x14ac:dyDescent="0.25">
      <c r="A19" s="17" t="str">
        <f>'PREMISAS CAMPAÑA '!B29</f>
        <v>C.I.</v>
      </c>
      <c r="B19" s="18">
        <f>TRUNC(TRUNC(('PREMISAS CAMPAÑA '!$G$7)*0.3)/COUNTA($A$5:$A$19))</f>
        <v>36</v>
      </c>
      <c r="C19" s="19">
        <f>TRUNC(('PREMISAS CAMPAÑA '!$G$7)*0.3)/COUNTA($A$5:$A$19) - TRUNC(TRUNC(('PREMISAS CAMPAÑA '!$G$7)*0.3)/COUNTA($A$5:$A$19))</f>
        <v>0</v>
      </c>
      <c r="D19" s="66">
        <f>'PREMISAS CAMPAÑA '!E29</f>
        <v>0</v>
      </c>
      <c r="E19" s="34">
        <f>TRUNC((D19*TRUNC(('PREMISAS CAMPAÑA '!G$7)*0.7))/100,0)</f>
        <v>0</v>
      </c>
      <c r="F19" s="35">
        <f>((('PREMISAS CAMPAÑA '!E29*TRUNC(('PREMISAS CAMPAÑA '!G$7)*0.7))/100) - TRUNC(('PREMISAS CAMPAÑA '!E29*TRUNC(('PREMISAS CAMPAÑA '!G$7)*0.7))/100))</f>
        <v>0</v>
      </c>
      <c r="G19" s="34">
        <f t="shared" si="0"/>
        <v>36</v>
      </c>
      <c r="H19" s="34">
        <f>IF(($C$20+$F$20+('PREMISAS CAMPAÑA '!$G$7-(TRUNC('PREMISAS CAMPAÑA '!$G$7*0.3)+TRUNC('PREMISAS CAMPAÑA '!$G$7*0.7))))&gt;=COUNTA($A$5:$A$19),G19+1,G19)</f>
        <v>36</v>
      </c>
    </row>
    <row r="20" spans="1:8" ht="23.25" customHeight="1" x14ac:dyDescent="0.25">
      <c r="A20" s="20" t="s">
        <v>11</v>
      </c>
      <c r="B20" s="21">
        <f t="shared" ref="B20:H20" si="1">SUM(B5:B19)</f>
        <v>540</v>
      </c>
      <c r="C20" s="22">
        <f t="shared" si="1"/>
        <v>0</v>
      </c>
      <c r="D20" s="65">
        <f t="shared" si="1"/>
        <v>100.00000000000001</v>
      </c>
      <c r="E20" s="23">
        <f t="shared" si="1"/>
        <v>1256</v>
      </c>
      <c r="F20" s="22">
        <f t="shared" si="1"/>
        <v>4.0000000000000568</v>
      </c>
      <c r="G20" s="23">
        <f t="shared" si="1"/>
        <v>1796</v>
      </c>
      <c r="H20" s="23">
        <f t="shared" si="1"/>
        <v>1796</v>
      </c>
    </row>
    <row r="22" spans="1:8" ht="15.75" thickBot="1" x14ac:dyDescent="0.3"/>
    <row r="23" spans="1:8" ht="15.75" thickBot="1" x14ac:dyDescent="0.3">
      <c r="A23" s="81" t="s">
        <v>46</v>
      </c>
      <c r="B23" s="82"/>
      <c r="C23" s="14">
        <f>'PREMISAS CAMPAÑA '!F34</f>
        <v>4</v>
      </c>
      <c r="D23" s="24"/>
    </row>
  </sheetData>
  <mergeCells count="6">
    <mergeCell ref="A23:B23"/>
    <mergeCell ref="A2:H2"/>
    <mergeCell ref="A3:A4"/>
    <mergeCell ref="B3:F3"/>
    <mergeCell ref="G3:G4"/>
    <mergeCell ref="H3:H4"/>
  </mergeCells>
  <printOptions horizontalCentered="1"/>
  <pageMargins left="0.39370078740157483" right="0.39370078740157483" top="0.78740157480314965" bottom="0.39370078740157483" header="0.31496062992125984" footer="0.31496062992125984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00FF"/>
  </sheetPr>
  <dimension ref="A1:BI59"/>
  <sheetViews>
    <sheetView tabSelected="1" zoomScale="55" zoomScaleNormal="55" workbookViewId="0">
      <selection activeCell="I50" sqref="I50"/>
    </sheetView>
  </sheetViews>
  <sheetFormatPr baseColWidth="10" defaultRowHeight="15" x14ac:dyDescent="0.25"/>
  <cols>
    <col min="2" max="27" width="11.7109375" customWidth="1"/>
  </cols>
  <sheetData>
    <row r="1" spans="1:61" ht="68.25" customHeight="1" x14ac:dyDescent="0.25"/>
    <row r="2" spans="1:61" ht="14.45" customHeight="1" x14ac:dyDescent="0.25">
      <c r="A2" s="91" t="s">
        <v>40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25"/>
      <c r="O2" s="25"/>
      <c r="P2" s="25"/>
      <c r="Q2" s="25"/>
      <c r="R2" s="25"/>
      <c r="S2" s="25"/>
      <c r="T2" s="25"/>
      <c r="U2" s="25"/>
    </row>
    <row r="3" spans="1:61" ht="7.5" customHeight="1" x14ac:dyDescent="0.3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6"/>
      <c r="R3" s="26"/>
      <c r="S3" s="26"/>
      <c r="T3" s="26"/>
      <c r="U3" s="26"/>
    </row>
    <row r="4" spans="1:61" ht="14.45" customHeight="1" x14ac:dyDescent="0.3">
      <c r="A4" s="27" t="s">
        <v>22</v>
      </c>
      <c r="B4" s="91" t="s">
        <v>44</v>
      </c>
      <c r="C4" s="91"/>
      <c r="D4" s="91"/>
      <c r="E4" s="91"/>
      <c r="F4" s="91"/>
      <c r="G4" s="91"/>
      <c r="H4" s="91"/>
      <c r="I4" s="26"/>
      <c r="J4" s="26"/>
      <c r="L4" s="26"/>
      <c r="M4" s="26"/>
      <c r="N4" s="26"/>
      <c r="O4" s="26"/>
      <c r="P4" s="26"/>
      <c r="Q4" s="26"/>
      <c r="R4" s="26"/>
      <c r="S4" s="26"/>
      <c r="T4" s="26"/>
      <c r="U4" s="26"/>
    </row>
    <row r="5" spans="1:61" ht="9" customHeight="1" x14ac:dyDescent="0.3">
      <c r="A5" s="27"/>
      <c r="B5" s="27"/>
      <c r="C5" s="26"/>
      <c r="D5" s="26"/>
      <c r="E5" s="26"/>
      <c r="F5" s="26"/>
      <c r="G5" s="26"/>
      <c r="H5" s="26"/>
    </row>
    <row r="6" spans="1:61" ht="15" customHeight="1" x14ac:dyDescent="0.25">
      <c r="A6" s="92" t="s">
        <v>23</v>
      </c>
      <c r="B6" s="95" t="s">
        <v>39</v>
      </c>
      <c r="C6" s="95"/>
      <c r="D6" s="97" t="s">
        <v>31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6" t="s">
        <v>32</v>
      </c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  <c r="AW6" s="96"/>
      <c r="AX6" s="96"/>
      <c r="AY6" s="96"/>
      <c r="AZ6" s="96"/>
      <c r="BA6" s="96"/>
      <c r="BB6" s="96"/>
      <c r="BC6" s="96"/>
      <c r="BD6" s="96"/>
      <c r="BE6" s="96"/>
      <c r="BF6" s="96"/>
      <c r="BG6" s="96"/>
      <c r="BH6" s="96"/>
      <c r="BI6" s="96"/>
    </row>
    <row r="7" spans="1:61" x14ac:dyDescent="0.25">
      <c r="A7" s="93"/>
      <c r="B7" s="31">
        <v>43219</v>
      </c>
      <c r="C7" s="31">
        <v>43220</v>
      </c>
      <c r="D7" s="31">
        <v>43221</v>
      </c>
      <c r="E7" s="31">
        <v>43222</v>
      </c>
      <c r="F7" s="31">
        <v>43223</v>
      </c>
      <c r="G7" s="31">
        <v>43224</v>
      </c>
      <c r="H7" s="31">
        <v>43225</v>
      </c>
      <c r="I7" s="31">
        <v>43226</v>
      </c>
      <c r="J7" s="31">
        <v>43227</v>
      </c>
      <c r="K7" s="31">
        <v>43228</v>
      </c>
      <c r="L7" s="31">
        <v>43229</v>
      </c>
      <c r="M7" s="31">
        <v>43230</v>
      </c>
      <c r="N7" s="31">
        <v>43231</v>
      </c>
      <c r="O7" s="31">
        <v>43232</v>
      </c>
      <c r="P7" s="31">
        <v>43233</v>
      </c>
      <c r="Q7" s="31">
        <v>43234</v>
      </c>
      <c r="R7" s="31">
        <v>43235</v>
      </c>
      <c r="S7" s="31">
        <v>43236</v>
      </c>
      <c r="T7" s="31">
        <v>43237</v>
      </c>
      <c r="U7" s="31">
        <v>43238</v>
      </c>
      <c r="V7" s="31">
        <v>43239</v>
      </c>
      <c r="W7" s="31">
        <v>43240</v>
      </c>
      <c r="X7" s="31">
        <v>43241</v>
      </c>
      <c r="Y7" s="31">
        <v>43242</v>
      </c>
      <c r="Z7" s="31">
        <v>43243</v>
      </c>
      <c r="AA7" s="31">
        <v>43244</v>
      </c>
      <c r="AB7" s="31">
        <v>43245</v>
      </c>
      <c r="AC7" s="31">
        <v>43246</v>
      </c>
      <c r="AD7" s="31">
        <v>43247</v>
      </c>
      <c r="AE7" s="31">
        <v>43248</v>
      </c>
      <c r="AF7" s="31">
        <v>43249</v>
      </c>
      <c r="AG7" s="31">
        <v>43250</v>
      </c>
      <c r="AH7" s="31">
        <v>43251</v>
      </c>
      <c r="AI7" s="31">
        <v>43252</v>
      </c>
      <c r="AJ7" s="31">
        <v>43253</v>
      </c>
      <c r="AK7" s="31">
        <v>43254</v>
      </c>
      <c r="AL7" s="31">
        <v>43255</v>
      </c>
      <c r="AM7" s="31">
        <v>43256</v>
      </c>
      <c r="AN7" s="31">
        <v>43257</v>
      </c>
      <c r="AO7" s="31">
        <v>43258</v>
      </c>
      <c r="AP7" s="31">
        <v>43259</v>
      </c>
      <c r="AQ7" s="31">
        <v>43260</v>
      </c>
      <c r="AR7" s="31">
        <v>43261</v>
      </c>
      <c r="AS7" s="31">
        <v>43262</v>
      </c>
      <c r="AT7" s="31">
        <v>43263</v>
      </c>
      <c r="AU7" s="31">
        <v>43264</v>
      </c>
      <c r="AV7" s="31">
        <v>43265</v>
      </c>
      <c r="AW7" s="31">
        <v>43266</v>
      </c>
      <c r="AX7" s="31">
        <v>43267</v>
      </c>
      <c r="AY7" s="31">
        <v>43268</v>
      </c>
      <c r="AZ7" s="31">
        <v>43269</v>
      </c>
      <c r="BA7" s="31">
        <v>43270</v>
      </c>
      <c r="BB7" s="31">
        <v>43271</v>
      </c>
      <c r="BC7" s="31">
        <v>43272</v>
      </c>
      <c r="BD7" s="31">
        <v>43273</v>
      </c>
      <c r="BE7" s="31">
        <v>43274</v>
      </c>
      <c r="BF7" s="31">
        <v>43275</v>
      </c>
      <c r="BG7" s="31">
        <v>43276</v>
      </c>
      <c r="BH7" s="31">
        <v>43277</v>
      </c>
      <c r="BI7" s="31">
        <v>43278</v>
      </c>
    </row>
    <row r="8" spans="1:61" x14ac:dyDescent="0.25">
      <c r="A8" s="94"/>
      <c r="B8" s="39">
        <v>43219</v>
      </c>
      <c r="C8" s="39">
        <v>43220</v>
      </c>
      <c r="D8" s="39">
        <v>43221</v>
      </c>
      <c r="E8" s="39">
        <v>43222</v>
      </c>
      <c r="F8" s="32">
        <v>43223</v>
      </c>
      <c r="G8" s="32">
        <v>43224</v>
      </c>
      <c r="H8" s="32">
        <v>43225</v>
      </c>
      <c r="I8" s="39">
        <v>43226</v>
      </c>
      <c r="J8" s="32">
        <v>43227</v>
      </c>
      <c r="K8" s="32">
        <v>43228</v>
      </c>
      <c r="L8" s="32">
        <v>43229</v>
      </c>
      <c r="M8" s="32">
        <v>43230</v>
      </c>
      <c r="N8" s="32">
        <v>43231</v>
      </c>
      <c r="O8" s="32">
        <v>43232</v>
      </c>
      <c r="P8" s="32">
        <v>43233</v>
      </c>
      <c r="Q8" s="32">
        <v>43234</v>
      </c>
      <c r="R8" s="32">
        <v>43235</v>
      </c>
      <c r="S8" s="32">
        <v>43236</v>
      </c>
      <c r="T8" s="32">
        <v>43237</v>
      </c>
      <c r="U8" s="32">
        <v>43238</v>
      </c>
      <c r="V8" s="32">
        <v>43239</v>
      </c>
      <c r="W8" s="32">
        <v>43240</v>
      </c>
      <c r="X8" s="32">
        <v>43241</v>
      </c>
      <c r="Y8" s="32">
        <v>43242</v>
      </c>
      <c r="Z8" s="32">
        <v>43243</v>
      </c>
      <c r="AA8" s="32">
        <v>43244</v>
      </c>
      <c r="AB8" s="32">
        <v>43245</v>
      </c>
      <c r="AC8" s="32">
        <v>43246</v>
      </c>
      <c r="AD8" s="32">
        <v>43247</v>
      </c>
      <c r="AE8" s="32">
        <v>43248</v>
      </c>
      <c r="AF8" s="32">
        <v>43249</v>
      </c>
      <c r="AG8" s="32">
        <v>43250</v>
      </c>
      <c r="AH8" s="32">
        <v>43251</v>
      </c>
      <c r="AI8" s="32">
        <v>43252</v>
      </c>
      <c r="AJ8" s="32">
        <v>43253</v>
      </c>
      <c r="AK8" s="32">
        <v>43254</v>
      </c>
      <c r="AL8" s="32">
        <v>43255</v>
      </c>
      <c r="AM8" s="32">
        <v>43256</v>
      </c>
      <c r="AN8" s="32">
        <v>43257</v>
      </c>
      <c r="AO8" s="32">
        <v>43258</v>
      </c>
      <c r="AP8" s="32">
        <v>43259</v>
      </c>
      <c r="AQ8" s="32">
        <v>43260</v>
      </c>
      <c r="AR8" s="32">
        <v>43261</v>
      </c>
      <c r="AS8" s="32">
        <v>43262</v>
      </c>
      <c r="AT8" s="32">
        <v>43263</v>
      </c>
      <c r="AU8" s="32">
        <v>43264</v>
      </c>
      <c r="AV8" s="32">
        <v>43265</v>
      </c>
      <c r="AW8" s="32">
        <v>43266</v>
      </c>
      <c r="AX8" s="32">
        <v>43267</v>
      </c>
      <c r="AY8" s="32">
        <v>43268</v>
      </c>
      <c r="AZ8" s="32">
        <v>43269</v>
      </c>
      <c r="BA8" s="32">
        <v>43270</v>
      </c>
      <c r="BB8" s="32">
        <v>43271</v>
      </c>
      <c r="BC8" s="32">
        <v>43272</v>
      </c>
      <c r="BD8" s="32">
        <v>43273</v>
      </c>
      <c r="BE8" s="32">
        <v>43274</v>
      </c>
      <c r="BF8" s="32">
        <v>43275</v>
      </c>
      <c r="BG8" s="32">
        <v>43276</v>
      </c>
      <c r="BH8" s="32">
        <v>43277</v>
      </c>
      <c r="BI8" s="32">
        <v>43278</v>
      </c>
    </row>
    <row r="9" spans="1:61" ht="14.45" x14ac:dyDescent="0.3">
      <c r="A9" s="28">
        <v>1</v>
      </c>
      <c r="B9" s="41" t="s">
        <v>0</v>
      </c>
      <c r="C9" s="60" t="s">
        <v>2</v>
      </c>
      <c r="D9" s="36" t="s">
        <v>29</v>
      </c>
      <c r="E9" s="60" t="s">
        <v>2</v>
      </c>
      <c r="F9" s="59" t="s">
        <v>1</v>
      </c>
      <c r="G9" s="59" t="s">
        <v>1</v>
      </c>
      <c r="H9" s="60" t="s">
        <v>2</v>
      </c>
      <c r="I9" s="46" t="s">
        <v>24</v>
      </c>
      <c r="J9" s="60" t="s">
        <v>2</v>
      </c>
      <c r="K9" s="59" t="s">
        <v>1</v>
      </c>
      <c r="L9" s="60" t="s">
        <v>2</v>
      </c>
      <c r="M9" s="63" t="s">
        <v>24</v>
      </c>
      <c r="N9" s="62" t="s">
        <v>3</v>
      </c>
      <c r="O9" s="42" t="s">
        <v>1</v>
      </c>
      <c r="P9" s="60" t="s">
        <v>2</v>
      </c>
      <c r="Q9" s="59" t="s">
        <v>1</v>
      </c>
      <c r="R9" s="58" t="s">
        <v>0</v>
      </c>
      <c r="S9" s="43" t="s">
        <v>2</v>
      </c>
      <c r="T9" s="59" t="s">
        <v>1</v>
      </c>
      <c r="U9" s="59" t="s">
        <v>1</v>
      </c>
      <c r="V9" s="42" t="s">
        <v>1</v>
      </c>
      <c r="W9" s="59" t="s">
        <v>1</v>
      </c>
      <c r="X9" s="64" t="s">
        <v>27</v>
      </c>
      <c r="Y9" s="56" t="s">
        <v>5</v>
      </c>
      <c r="Z9" s="55" t="s">
        <v>4</v>
      </c>
      <c r="AA9" s="63" t="s">
        <v>24</v>
      </c>
      <c r="AB9" s="62" t="s">
        <v>3</v>
      </c>
      <c r="AC9" s="61" t="s">
        <v>28</v>
      </c>
      <c r="AD9" s="60" t="s">
        <v>2</v>
      </c>
      <c r="AE9" s="59" t="s">
        <v>1</v>
      </c>
      <c r="AF9" s="58" t="s">
        <v>0</v>
      </c>
      <c r="AG9" s="60" t="s">
        <v>2</v>
      </c>
      <c r="AH9" s="56" t="s">
        <v>5</v>
      </c>
      <c r="AI9" s="60" t="s">
        <v>2</v>
      </c>
      <c r="AJ9" s="53" t="s">
        <v>37</v>
      </c>
      <c r="AK9" s="59" t="s">
        <v>1</v>
      </c>
      <c r="AL9" s="60" t="s">
        <v>2</v>
      </c>
      <c r="AM9" s="46" t="s">
        <v>24</v>
      </c>
      <c r="AN9" s="60" t="s">
        <v>2</v>
      </c>
      <c r="AO9" s="59" t="s">
        <v>1</v>
      </c>
      <c r="AP9" s="60" t="s">
        <v>2</v>
      </c>
      <c r="AQ9" s="63" t="s">
        <v>24</v>
      </c>
      <c r="AR9" s="62" t="s">
        <v>3</v>
      </c>
      <c r="AS9" s="61" t="s">
        <v>28</v>
      </c>
      <c r="AT9" s="60" t="s">
        <v>2</v>
      </c>
      <c r="AU9" s="59" t="s">
        <v>1</v>
      </c>
      <c r="AV9" s="58" t="s">
        <v>0</v>
      </c>
      <c r="AW9" s="56" t="s">
        <v>5</v>
      </c>
      <c r="AX9" s="59" t="s">
        <v>1</v>
      </c>
      <c r="AY9" s="59" t="s">
        <v>1</v>
      </c>
      <c r="AZ9" s="51" t="s">
        <v>35</v>
      </c>
      <c r="BA9" s="59" t="s">
        <v>1</v>
      </c>
      <c r="BB9" s="64" t="s">
        <v>27</v>
      </c>
      <c r="BC9" s="56" t="s">
        <v>5</v>
      </c>
      <c r="BD9" s="55" t="s">
        <v>4</v>
      </c>
      <c r="BE9" s="63" t="s">
        <v>24</v>
      </c>
      <c r="BF9" s="62" t="s">
        <v>3</v>
      </c>
      <c r="BG9" s="61" t="s">
        <v>28</v>
      </c>
      <c r="BH9" s="60" t="s">
        <v>2</v>
      </c>
      <c r="BI9" s="59" t="s">
        <v>1</v>
      </c>
    </row>
    <row r="10" spans="1:61" ht="14.45" x14ac:dyDescent="0.3">
      <c r="A10" s="28">
        <v>2</v>
      </c>
      <c r="B10" s="42" t="s">
        <v>1</v>
      </c>
      <c r="C10" s="58" t="s">
        <v>0</v>
      </c>
      <c r="D10" s="60" t="s">
        <v>2</v>
      </c>
      <c r="E10" s="45" t="s">
        <v>3</v>
      </c>
      <c r="F10" s="60" t="s">
        <v>2</v>
      </c>
      <c r="G10" s="59" t="s">
        <v>1</v>
      </c>
      <c r="H10" s="59" t="s">
        <v>1</v>
      </c>
      <c r="I10" s="60" t="s">
        <v>2</v>
      </c>
      <c r="J10" s="50" t="s">
        <v>34</v>
      </c>
      <c r="K10" s="60" t="s">
        <v>2</v>
      </c>
      <c r="L10" s="59" t="s">
        <v>1</v>
      </c>
      <c r="M10" s="60" t="s">
        <v>2</v>
      </c>
      <c r="N10" s="63" t="s">
        <v>24</v>
      </c>
      <c r="O10" s="62" t="s">
        <v>3</v>
      </c>
      <c r="P10" s="61" t="s">
        <v>28</v>
      </c>
      <c r="Q10" s="60" t="s">
        <v>2</v>
      </c>
      <c r="R10" s="59" t="s">
        <v>1</v>
      </c>
      <c r="S10" s="58" t="s">
        <v>0</v>
      </c>
      <c r="T10" s="54" t="s">
        <v>38</v>
      </c>
      <c r="U10" s="59" t="s">
        <v>1</v>
      </c>
      <c r="V10" s="52" t="s">
        <v>36</v>
      </c>
      <c r="W10" s="51" t="s">
        <v>35</v>
      </c>
      <c r="X10" s="59" t="s">
        <v>1</v>
      </c>
      <c r="Y10" s="42" t="s">
        <v>1</v>
      </c>
      <c r="Z10" s="56" t="s">
        <v>5</v>
      </c>
      <c r="AA10" s="42" t="s">
        <v>1</v>
      </c>
      <c r="AB10" s="63" t="s">
        <v>24</v>
      </c>
      <c r="AC10" s="62" t="s">
        <v>3</v>
      </c>
      <c r="AD10" s="61" t="s">
        <v>28</v>
      </c>
      <c r="AE10" s="60" t="s">
        <v>2</v>
      </c>
      <c r="AF10" s="59" t="s">
        <v>1</v>
      </c>
      <c r="AG10" s="58" t="s">
        <v>0</v>
      </c>
      <c r="AH10" s="60" t="s">
        <v>2</v>
      </c>
      <c r="AI10" s="52" t="s">
        <v>33</v>
      </c>
      <c r="AJ10" s="60" t="s">
        <v>2</v>
      </c>
      <c r="AK10" s="59" t="s">
        <v>1</v>
      </c>
      <c r="AL10" s="59" t="s">
        <v>1</v>
      </c>
      <c r="AM10" s="60" t="s">
        <v>2</v>
      </c>
      <c r="AN10" s="50" t="s">
        <v>34</v>
      </c>
      <c r="AO10" s="60" t="s">
        <v>2</v>
      </c>
      <c r="AP10" s="59" t="s">
        <v>1</v>
      </c>
      <c r="AQ10" s="60" t="s">
        <v>2</v>
      </c>
      <c r="AR10" s="63" t="s">
        <v>24</v>
      </c>
      <c r="AS10" s="62" t="s">
        <v>3</v>
      </c>
      <c r="AT10" s="61" t="s">
        <v>28</v>
      </c>
      <c r="AU10" s="60" t="s">
        <v>2</v>
      </c>
      <c r="AV10" s="59" t="s">
        <v>1</v>
      </c>
      <c r="AW10" s="58" t="s">
        <v>0</v>
      </c>
      <c r="AX10" s="54" t="s">
        <v>38</v>
      </c>
      <c r="AY10" s="59" t="s">
        <v>1</v>
      </c>
      <c r="AZ10" s="52" t="s">
        <v>36</v>
      </c>
      <c r="BA10" s="51" t="s">
        <v>35</v>
      </c>
      <c r="BB10" s="59" t="s">
        <v>1</v>
      </c>
      <c r="BC10" s="64" t="s">
        <v>27</v>
      </c>
      <c r="BD10" s="56" t="s">
        <v>5</v>
      </c>
      <c r="BE10" s="55" t="s">
        <v>4</v>
      </c>
      <c r="BF10" s="63" t="s">
        <v>24</v>
      </c>
      <c r="BG10" s="62" t="s">
        <v>3</v>
      </c>
      <c r="BH10" s="61" t="s">
        <v>28</v>
      </c>
      <c r="BI10" s="60" t="s">
        <v>2</v>
      </c>
    </row>
    <row r="11" spans="1:61" ht="14.45" x14ac:dyDescent="0.3">
      <c r="A11" s="28">
        <v>3</v>
      </c>
      <c r="B11" s="43" t="s">
        <v>2</v>
      </c>
      <c r="C11" s="59" t="s">
        <v>1</v>
      </c>
      <c r="D11" s="58" t="s">
        <v>0</v>
      </c>
      <c r="E11" s="60" t="s">
        <v>2</v>
      </c>
      <c r="F11" s="36" t="s">
        <v>29</v>
      </c>
      <c r="G11" s="60" t="s">
        <v>2</v>
      </c>
      <c r="H11" s="59" t="s">
        <v>1</v>
      </c>
      <c r="I11" s="59" t="s">
        <v>1</v>
      </c>
      <c r="J11" s="60" t="s">
        <v>2</v>
      </c>
      <c r="K11" s="46" t="s">
        <v>24</v>
      </c>
      <c r="L11" s="60" t="s">
        <v>2</v>
      </c>
      <c r="M11" s="59" t="s">
        <v>1</v>
      </c>
      <c r="N11" s="60" t="s">
        <v>2</v>
      </c>
      <c r="O11" s="63" t="s">
        <v>24</v>
      </c>
      <c r="P11" s="62" t="s">
        <v>3</v>
      </c>
      <c r="Q11" s="42" t="s">
        <v>1</v>
      </c>
      <c r="R11" s="60" t="s">
        <v>2</v>
      </c>
      <c r="S11" s="59" t="s">
        <v>1</v>
      </c>
      <c r="T11" s="58" t="s">
        <v>0</v>
      </c>
      <c r="U11" s="43" t="s">
        <v>2</v>
      </c>
      <c r="V11" s="59" t="s">
        <v>1</v>
      </c>
      <c r="W11" s="59" t="s">
        <v>1</v>
      </c>
      <c r="X11" s="42" t="s">
        <v>1</v>
      </c>
      <c r="Y11" s="59" t="s">
        <v>1</v>
      </c>
      <c r="Z11" s="64" t="s">
        <v>27</v>
      </c>
      <c r="AA11" s="56" t="s">
        <v>5</v>
      </c>
      <c r="AB11" s="55" t="s">
        <v>4</v>
      </c>
      <c r="AC11" s="63" t="s">
        <v>24</v>
      </c>
      <c r="AD11" s="62" t="s">
        <v>3</v>
      </c>
      <c r="AE11" s="61" t="s">
        <v>28</v>
      </c>
      <c r="AF11" s="60" t="s">
        <v>2</v>
      </c>
      <c r="AG11" s="59" t="s">
        <v>1</v>
      </c>
      <c r="AH11" s="58" t="s">
        <v>0</v>
      </c>
      <c r="AI11" s="60" t="s">
        <v>2</v>
      </c>
      <c r="AJ11" s="56" t="s">
        <v>5</v>
      </c>
      <c r="AK11" s="60" t="s">
        <v>2</v>
      </c>
      <c r="AL11" s="53" t="s">
        <v>37</v>
      </c>
      <c r="AM11" s="59" t="s">
        <v>1</v>
      </c>
      <c r="AN11" s="60" t="s">
        <v>2</v>
      </c>
      <c r="AO11" s="46" t="s">
        <v>24</v>
      </c>
      <c r="AP11" s="60" t="s">
        <v>2</v>
      </c>
      <c r="AQ11" s="59" t="s">
        <v>1</v>
      </c>
      <c r="AR11" s="60" t="s">
        <v>2</v>
      </c>
      <c r="AS11" s="63" t="s">
        <v>24</v>
      </c>
      <c r="AT11" s="62" t="s">
        <v>3</v>
      </c>
      <c r="AU11" s="61" t="s">
        <v>28</v>
      </c>
      <c r="AV11" s="60" t="s">
        <v>2</v>
      </c>
      <c r="AW11" s="59" t="s">
        <v>1</v>
      </c>
      <c r="AX11" s="58" t="s">
        <v>0</v>
      </c>
      <c r="AY11" s="54" t="s">
        <v>38</v>
      </c>
      <c r="AZ11" s="59" t="s">
        <v>1</v>
      </c>
      <c r="BA11" s="52" t="s">
        <v>36</v>
      </c>
      <c r="BB11" s="51" t="s">
        <v>35</v>
      </c>
      <c r="BC11" s="59" t="s">
        <v>1</v>
      </c>
      <c r="BD11" s="64" t="s">
        <v>27</v>
      </c>
      <c r="BE11" s="56" t="s">
        <v>5</v>
      </c>
      <c r="BF11" s="55" t="s">
        <v>4</v>
      </c>
      <c r="BG11" s="63" t="s">
        <v>24</v>
      </c>
      <c r="BH11" s="62" t="s">
        <v>3</v>
      </c>
      <c r="BI11" s="61" t="s">
        <v>28</v>
      </c>
    </row>
    <row r="12" spans="1:61" ht="14.45" x14ac:dyDescent="0.3">
      <c r="A12" s="28">
        <v>4</v>
      </c>
      <c r="B12" s="44" t="s">
        <v>28</v>
      </c>
      <c r="C12" s="60" t="s">
        <v>2</v>
      </c>
      <c r="D12" s="59" t="s">
        <v>1</v>
      </c>
      <c r="E12" s="58" t="s">
        <v>0</v>
      </c>
      <c r="F12" s="60" t="s">
        <v>2</v>
      </c>
      <c r="G12" s="41" t="s">
        <v>0</v>
      </c>
      <c r="H12" s="60" t="s">
        <v>2</v>
      </c>
      <c r="I12" s="59" t="s">
        <v>1</v>
      </c>
      <c r="J12" s="59" t="s">
        <v>1</v>
      </c>
      <c r="K12" s="60" t="s">
        <v>2</v>
      </c>
      <c r="L12" s="50" t="s">
        <v>34</v>
      </c>
      <c r="M12" s="60" t="s">
        <v>2</v>
      </c>
      <c r="N12" s="59" t="s">
        <v>1</v>
      </c>
      <c r="O12" s="60" t="s">
        <v>2</v>
      </c>
      <c r="P12" s="63" t="s">
        <v>24</v>
      </c>
      <c r="Q12" s="62" t="s">
        <v>3</v>
      </c>
      <c r="R12" s="61" t="s">
        <v>28</v>
      </c>
      <c r="S12" s="60" t="s">
        <v>2</v>
      </c>
      <c r="T12" s="59" t="s">
        <v>1</v>
      </c>
      <c r="U12" s="58" t="s">
        <v>0</v>
      </c>
      <c r="V12" s="54" t="s">
        <v>38</v>
      </c>
      <c r="W12" s="59" t="s">
        <v>1</v>
      </c>
      <c r="X12" s="52" t="s">
        <v>36</v>
      </c>
      <c r="Y12" s="51" t="s">
        <v>35</v>
      </c>
      <c r="Z12" s="59" t="s">
        <v>1</v>
      </c>
      <c r="AA12" s="42" t="s">
        <v>1</v>
      </c>
      <c r="AB12" s="56" t="s">
        <v>5</v>
      </c>
      <c r="AC12" s="42" t="s">
        <v>1</v>
      </c>
      <c r="AD12" s="63" t="s">
        <v>24</v>
      </c>
      <c r="AE12" s="62" t="s">
        <v>3</v>
      </c>
      <c r="AF12" s="61" t="s">
        <v>28</v>
      </c>
      <c r="AG12" s="60" t="s">
        <v>2</v>
      </c>
      <c r="AH12" s="59" t="s">
        <v>1</v>
      </c>
      <c r="AI12" s="58" t="s">
        <v>0</v>
      </c>
      <c r="AJ12" s="60" t="s">
        <v>2</v>
      </c>
      <c r="AK12" s="52" t="s">
        <v>33</v>
      </c>
      <c r="AL12" s="60" t="s">
        <v>2</v>
      </c>
      <c r="AM12" s="59" t="s">
        <v>1</v>
      </c>
      <c r="AN12" s="59" t="s">
        <v>1</v>
      </c>
      <c r="AO12" s="60" t="s">
        <v>2</v>
      </c>
      <c r="AP12" s="50" t="s">
        <v>34</v>
      </c>
      <c r="AQ12" s="60" t="s">
        <v>2</v>
      </c>
      <c r="AR12" s="59" t="s">
        <v>1</v>
      </c>
      <c r="AS12" s="60" t="s">
        <v>2</v>
      </c>
      <c r="AT12" s="63" t="s">
        <v>24</v>
      </c>
      <c r="AU12" s="62" t="s">
        <v>3</v>
      </c>
      <c r="AV12" s="61" t="s">
        <v>28</v>
      </c>
      <c r="AW12" s="60" t="s">
        <v>2</v>
      </c>
      <c r="AX12" s="59" t="s">
        <v>1</v>
      </c>
      <c r="AY12" s="58" t="s">
        <v>0</v>
      </c>
      <c r="AZ12" s="54" t="s">
        <v>38</v>
      </c>
      <c r="BA12" s="59" t="s">
        <v>1</v>
      </c>
      <c r="BB12" s="52" t="s">
        <v>36</v>
      </c>
      <c r="BC12" s="51" t="s">
        <v>35</v>
      </c>
      <c r="BD12" s="59" t="s">
        <v>1</v>
      </c>
      <c r="BE12" s="64" t="s">
        <v>27</v>
      </c>
      <c r="BF12" s="56" t="s">
        <v>5</v>
      </c>
      <c r="BG12" s="55" t="s">
        <v>4</v>
      </c>
      <c r="BH12" s="63" t="s">
        <v>24</v>
      </c>
      <c r="BI12" s="62" t="s">
        <v>3</v>
      </c>
    </row>
    <row r="13" spans="1:61" ht="14.45" x14ac:dyDescent="0.3">
      <c r="A13" s="28">
        <v>5</v>
      </c>
      <c r="B13" s="45" t="s">
        <v>3</v>
      </c>
      <c r="C13" s="61" t="s">
        <v>28</v>
      </c>
      <c r="D13" s="60" t="s">
        <v>2</v>
      </c>
      <c r="E13" s="59" t="s">
        <v>1</v>
      </c>
      <c r="F13" s="58" t="s">
        <v>0</v>
      </c>
      <c r="G13" s="60" t="s">
        <v>2</v>
      </c>
      <c r="H13" s="36" t="s">
        <v>29</v>
      </c>
      <c r="I13" s="60" t="s">
        <v>2</v>
      </c>
      <c r="J13" s="59" t="s">
        <v>1</v>
      </c>
      <c r="K13" s="59" t="s">
        <v>1</v>
      </c>
      <c r="L13" s="60" t="s">
        <v>2</v>
      </c>
      <c r="M13" s="46" t="s">
        <v>24</v>
      </c>
      <c r="N13" s="60" t="s">
        <v>2</v>
      </c>
      <c r="O13" s="59" t="s">
        <v>1</v>
      </c>
      <c r="P13" s="60" t="s">
        <v>2</v>
      </c>
      <c r="Q13" s="63" t="s">
        <v>24</v>
      </c>
      <c r="R13" s="62" t="s">
        <v>3</v>
      </c>
      <c r="S13" s="42" t="s">
        <v>1</v>
      </c>
      <c r="T13" s="60" t="s">
        <v>2</v>
      </c>
      <c r="U13" s="59" t="s">
        <v>1</v>
      </c>
      <c r="V13" s="58" t="s">
        <v>0</v>
      </c>
      <c r="W13" s="56" t="s">
        <v>5</v>
      </c>
      <c r="X13" s="59" t="s">
        <v>1</v>
      </c>
      <c r="Y13" s="59" t="s">
        <v>1</v>
      </c>
      <c r="Z13" s="42" t="s">
        <v>1</v>
      </c>
      <c r="AA13" s="59" t="s">
        <v>1</v>
      </c>
      <c r="AB13" s="64" t="s">
        <v>27</v>
      </c>
      <c r="AC13" s="56" t="s">
        <v>5</v>
      </c>
      <c r="AD13" s="55" t="s">
        <v>4</v>
      </c>
      <c r="AE13" s="63" t="s">
        <v>24</v>
      </c>
      <c r="AF13" s="62" t="s">
        <v>3</v>
      </c>
      <c r="AG13" s="61" t="s">
        <v>28</v>
      </c>
      <c r="AH13" s="60" t="s">
        <v>2</v>
      </c>
      <c r="AI13" s="59" t="s">
        <v>1</v>
      </c>
      <c r="AJ13" s="58" t="s">
        <v>0</v>
      </c>
      <c r="AK13" s="60" t="s">
        <v>2</v>
      </c>
      <c r="AL13" s="56" t="s">
        <v>5</v>
      </c>
      <c r="AM13" s="60" t="s">
        <v>2</v>
      </c>
      <c r="AN13" s="53" t="s">
        <v>37</v>
      </c>
      <c r="AO13" s="59" t="s">
        <v>1</v>
      </c>
      <c r="AP13" s="60" t="s">
        <v>2</v>
      </c>
      <c r="AQ13" s="46" t="s">
        <v>24</v>
      </c>
      <c r="AR13" s="60" t="s">
        <v>2</v>
      </c>
      <c r="AS13" s="59" t="s">
        <v>1</v>
      </c>
      <c r="AT13" s="60" t="s">
        <v>2</v>
      </c>
      <c r="AU13" s="63" t="s">
        <v>24</v>
      </c>
      <c r="AV13" s="62" t="s">
        <v>3</v>
      </c>
      <c r="AW13" s="61" t="s">
        <v>28</v>
      </c>
      <c r="AX13" s="60" t="s">
        <v>2</v>
      </c>
      <c r="AY13" s="59" t="s">
        <v>1</v>
      </c>
      <c r="AZ13" s="58" t="s">
        <v>0</v>
      </c>
      <c r="BA13" s="54" t="s">
        <v>38</v>
      </c>
      <c r="BB13" s="59" t="s">
        <v>1</v>
      </c>
      <c r="BC13" s="52" t="s">
        <v>36</v>
      </c>
      <c r="BD13" s="51" t="s">
        <v>35</v>
      </c>
      <c r="BE13" s="59" t="s">
        <v>1</v>
      </c>
      <c r="BF13" s="64" t="s">
        <v>27</v>
      </c>
      <c r="BG13" s="56" t="s">
        <v>5</v>
      </c>
      <c r="BH13" s="55" t="s">
        <v>4</v>
      </c>
      <c r="BI13" s="63" t="s">
        <v>24</v>
      </c>
    </row>
    <row r="14" spans="1:61" ht="14.45" x14ac:dyDescent="0.3">
      <c r="A14" s="28">
        <v>6</v>
      </c>
      <c r="B14" s="46" t="s">
        <v>24</v>
      </c>
      <c r="C14" s="62" t="s">
        <v>3</v>
      </c>
      <c r="D14" s="61" t="s">
        <v>28</v>
      </c>
      <c r="E14" s="60" t="s">
        <v>2</v>
      </c>
      <c r="F14" s="59" t="s">
        <v>1</v>
      </c>
      <c r="G14" s="58" t="s">
        <v>0</v>
      </c>
      <c r="H14" s="60" t="s">
        <v>2</v>
      </c>
      <c r="I14" s="52" t="s">
        <v>33</v>
      </c>
      <c r="J14" s="60" t="s">
        <v>2</v>
      </c>
      <c r="K14" s="59" t="s">
        <v>1</v>
      </c>
      <c r="L14" s="59" t="s">
        <v>1</v>
      </c>
      <c r="M14" s="60" t="s">
        <v>2</v>
      </c>
      <c r="N14" s="50" t="s">
        <v>34</v>
      </c>
      <c r="O14" s="60" t="s">
        <v>2</v>
      </c>
      <c r="P14" s="59" t="s">
        <v>1</v>
      </c>
      <c r="Q14" s="60" t="s">
        <v>2</v>
      </c>
      <c r="R14" s="63" t="s">
        <v>24</v>
      </c>
      <c r="S14" s="62" t="s">
        <v>3</v>
      </c>
      <c r="T14" s="61" t="s">
        <v>28</v>
      </c>
      <c r="U14" s="60" t="s">
        <v>2</v>
      </c>
      <c r="V14" s="59" t="s">
        <v>1</v>
      </c>
      <c r="W14" s="58" t="s">
        <v>0</v>
      </c>
      <c r="X14" s="54" t="s">
        <v>38</v>
      </c>
      <c r="Y14" s="59" t="s">
        <v>1</v>
      </c>
      <c r="Z14" s="52" t="s">
        <v>36</v>
      </c>
      <c r="AA14" s="51" t="s">
        <v>35</v>
      </c>
      <c r="AB14" s="59" t="s">
        <v>1</v>
      </c>
      <c r="AC14" s="42" t="s">
        <v>1</v>
      </c>
      <c r="AD14" s="56" t="s">
        <v>5</v>
      </c>
      <c r="AE14" s="42" t="s">
        <v>1</v>
      </c>
      <c r="AF14" s="63" t="s">
        <v>24</v>
      </c>
      <c r="AG14" s="62" t="s">
        <v>3</v>
      </c>
      <c r="AH14" s="61" t="s">
        <v>28</v>
      </c>
      <c r="AI14" s="60" t="s">
        <v>2</v>
      </c>
      <c r="AJ14" s="59" t="s">
        <v>1</v>
      </c>
      <c r="AK14" s="58" t="s">
        <v>0</v>
      </c>
      <c r="AL14" s="60" t="s">
        <v>2</v>
      </c>
      <c r="AM14" s="52" t="s">
        <v>33</v>
      </c>
      <c r="AN14" s="60" t="s">
        <v>2</v>
      </c>
      <c r="AO14" s="59" t="s">
        <v>1</v>
      </c>
      <c r="AP14" s="59" t="s">
        <v>1</v>
      </c>
      <c r="AQ14" s="60" t="s">
        <v>2</v>
      </c>
      <c r="AR14" s="50" t="s">
        <v>34</v>
      </c>
      <c r="AS14" s="60" t="s">
        <v>2</v>
      </c>
      <c r="AT14" s="59" t="s">
        <v>1</v>
      </c>
      <c r="AU14" s="60" t="s">
        <v>2</v>
      </c>
      <c r="AV14" s="63" t="s">
        <v>24</v>
      </c>
      <c r="AW14" s="62" t="s">
        <v>3</v>
      </c>
      <c r="AX14" s="61" t="s">
        <v>28</v>
      </c>
      <c r="AY14" s="60" t="s">
        <v>2</v>
      </c>
      <c r="AZ14" s="59" t="s">
        <v>1</v>
      </c>
      <c r="BA14" s="58" t="s">
        <v>0</v>
      </c>
      <c r="BB14" s="54" t="s">
        <v>38</v>
      </c>
      <c r="BC14" s="59" t="s">
        <v>1</v>
      </c>
      <c r="BD14" s="52" t="s">
        <v>36</v>
      </c>
      <c r="BE14" s="51" t="s">
        <v>35</v>
      </c>
      <c r="BF14" s="59" t="s">
        <v>1</v>
      </c>
      <c r="BG14" s="64" t="s">
        <v>27</v>
      </c>
      <c r="BH14" s="56" t="s">
        <v>5</v>
      </c>
      <c r="BI14" s="55" t="s">
        <v>4</v>
      </c>
    </row>
    <row r="15" spans="1:61" ht="14.45" x14ac:dyDescent="0.3">
      <c r="A15" s="28">
        <v>7</v>
      </c>
      <c r="B15" s="47" t="s">
        <v>4</v>
      </c>
      <c r="C15" s="63" t="s">
        <v>24</v>
      </c>
      <c r="D15" s="62" t="s">
        <v>3</v>
      </c>
      <c r="E15" s="61" t="s">
        <v>28</v>
      </c>
      <c r="F15" s="60" t="s">
        <v>2</v>
      </c>
      <c r="G15" s="59" t="s">
        <v>1</v>
      </c>
      <c r="H15" s="58" t="s">
        <v>0</v>
      </c>
      <c r="I15" s="60" t="s">
        <v>2</v>
      </c>
      <c r="J15" s="46" t="s">
        <v>24</v>
      </c>
      <c r="K15" s="60" t="s">
        <v>2</v>
      </c>
      <c r="L15" s="53" t="s">
        <v>37</v>
      </c>
      <c r="M15" s="59" t="s">
        <v>1</v>
      </c>
      <c r="N15" s="60" t="s">
        <v>2</v>
      </c>
      <c r="O15" s="46" t="s">
        <v>24</v>
      </c>
      <c r="P15" s="60" t="s">
        <v>2</v>
      </c>
      <c r="Q15" s="59" t="s">
        <v>1</v>
      </c>
      <c r="R15" s="60" t="s">
        <v>2</v>
      </c>
      <c r="S15" s="63" t="s">
        <v>24</v>
      </c>
      <c r="T15" s="62" t="s">
        <v>3</v>
      </c>
      <c r="U15" s="42" t="s">
        <v>1</v>
      </c>
      <c r="V15" s="60" t="s">
        <v>2</v>
      </c>
      <c r="W15" s="59" t="s">
        <v>1</v>
      </c>
      <c r="X15" s="58" t="s">
        <v>0</v>
      </c>
      <c r="Y15" s="56" t="s">
        <v>5</v>
      </c>
      <c r="Z15" s="59" t="s">
        <v>1</v>
      </c>
      <c r="AA15" s="59" t="s">
        <v>1</v>
      </c>
      <c r="AB15" s="42" t="s">
        <v>1</v>
      </c>
      <c r="AC15" s="59" t="s">
        <v>1</v>
      </c>
      <c r="AD15" s="64" t="s">
        <v>27</v>
      </c>
      <c r="AE15" s="56" t="s">
        <v>5</v>
      </c>
      <c r="AF15" s="55" t="s">
        <v>4</v>
      </c>
      <c r="AG15" s="63" t="s">
        <v>24</v>
      </c>
      <c r="AH15" s="62" t="s">
        <v>3</v>
      </c>
      <c r="AI15" s="61" t="s">
        <v>28</v>
      </c>
      <c r="AJ15" s="60" t="s">
        <v>2</v>
      </c>
      <c r="AK15" s="59" t="s">
        <v>1</v>
      </c>
      <c r="AL15" s="58" t="s">
        <v>0</v>
      </c>
      <c r="AM15" s="60" t="s">
        <v>2</v>
      </c>
      <c r="AN15" s="56" t="s">
        <v>5</v>
      </c>
      <c r="AO15" s="60" t="s">
        <v>2</v>
      </c>
      <c r="AP15" s="53" t="s">
        <v>37</v>
      </c>
      <c r="AQ15" s="59" t="s">
        <v>1</v>
      </c>
      <c r="AR15" s="60" t="s">
        <v>2</v>
      </c>
      <c r="AS15" s="46" t="s">
        <v>24</v>
      </c>
      <c r="AT15" s="60" t="s">
        <v>2</v>
      </c>
      <c r="AU15" s="59" t="s">
        <v>1</v>
      </c>
      <c r="AV15" s="60" t="s">
        <v>2</v>
      </c>
      <c r="AW15" s="63" t="s">
        <v>24</v>
      </c>
      <c r="AX15" s="62" t="s">
        <v>3</v>
      </c>
      <c r="AY15" s="61" t="s">
        <v>28</v>
      </c>
      <c r="AZ15" s="60" t="s">
        <v>2</v>
      </c>
      <c r="BA15" s="59" t="s">
        <v>1</v>
      </c>
      <c r="BB15" s="58" t="s">
        <v>0</v>
      </c>
      <c r="BC15" s="54" t="s">
        <v>38</v>
      </c>
      <c r="BD15" s="59" t="s">
        <v>1</v>
      </c>
      <c r="BE15" s="52" t="s">
        <v>36</v>
      </c>
      <c r="BF15" s="51" t="s">
        <v>35</v>
      </c>
      <c r="BG15" s="59" t="s">
        <v>1</v>
      </c>
      <c r="BH15" s="64" t="s">
        <v>27</v>
      </c>
      <c r="BI15" s="56" t="s">
        <v>5</v>
      </c>
    </row>
    <row r="16" spans="1:61" ht="14.45" x14ac:dyDescent="0.3">
      <c r="A16" s="28">
        <v>8</v>
      </c>
      <c r="B16" s="48" t="s">
        <v>5</v>
      </c>
      <c r="C16" s="42" t="s">
        <v>1</v>
      </c>
      <c r="D16" s="63" t="s">
        <v>24</v>
      </c>
      <c r="E16" s="62" t="s">
        <v>3</v>
      </c>
      <c r="F16" s="61" t="s">
        <v>28</v>
      </c>
      <c r="G16" s="60" t="s">
        <v>2</v>
      </c>
      <c r="H16" s="59" t="s">
        <v>1</v>
      </c>
      <c r="I16" s="58" t="s">
        <v>0</v>
      </c>
      <c r="J16" s="60" t="s">
        <v>2</v>
      </c>
      <c r="K16" s="52" t="s">
        <v>33</v>
      </c>
      <c r="L16" s="60" t="s">
        <v>2</v>
      </c>
      <c r="M16" s="59" t="s">
        <v>1</v>
      </c>
      <c r="N16" s="59" t="s">
        <v>1</v>
      </c>
      <c r="O16" s="60" t="s">
        <v>2</v>
      </c>
      <c r="P16" s="50" t="s">
        <v>34</v>
      </c>
      <c r="Q16" s="60" t="s">
        <v>2</v>
      </c>
      <c r="R16" s="59" t="s">
        <v>1</v>
      </c>
      <c r="S16" s="60" t="s">
        <v>2</v>
      </c>
      <c r="T16" s="63" t="s">
        <v>24</v>
      </c>
      <c r="U16" s="62" t="s">
        <v>3</v>
      </c>
      <c r="V16" s="61" t="s">
        <v>28</v>
      </c>
      <c r="W16" s="60" t="s">
        <v>2</v>
      </c>
      <c r="X16" s="59" t="s">
        <v>1</v>
      </c>
      <c r="Y16" s="58" t="s">
        <v>0</v>
      </c>
      <c r="Z16" s="54" t="s">
        <v>38</v>
      </c>
      <c r="AA16" s="59" t="s">
        <v>1</v>
      </c>
      <c r="AB16" s="52" t="s">
        <v>36</v>
      </c>
      <c r="AC16" s="51" t="s">
        <v>35</v>
      </c>
      <c r="AD16" s="59" t="s">
        <v>1</v>
      </c>
      <c r="AE16" s="42" t="s">
        <v>1</v>
      </c>
      <c r="AF16" s="56" t="s">
        <v>5</v>
      </c>
      <c r="AG16" s="42" t="s">
        <v>1</v>
      </c>
      <c r="AH16" s="63" t="s">
        <v>24</v>
      </c>
      <c r="AI16" s="62" t="s">
        <v>3</v>
      </c>
      <c r="AJ16" s="61" t="s">
        <v>28</v>
      </c>
      <c r="AK16" s="60" t="s">
        <v>2</v>
      </c>
      <c r="AL16" s="59" t="s">
        <v>1</v>
      </c>
      <c r="AM16" s="58" t="s">
        <v>0</v>
      </c>
      <c r="AN16" s="60" t="s">
        <v>2</v>
      </c>
      <c r="AO16" s="52" t="s">
        <v>33</v>
      </c>
      <c r="AP16" s="60" t="s">
        <v>2</v>
      </c>
      <c r="AQ16" s="59" t="s">
        <v>1</v>
      </c>
      <c r="AR16" s="59" t="s">
        <v>1</v>
      </c>
      <c r="AS16" s="60" t="s">
        <v>2</v>
      </c>
      <c r="AT16" s="50" t="s">
        <v>34</v>
      </c>
      <c r="AU16" s="60" t="s">
        <v>2</v>
      </c>
      <c r="AV16" s="59" t="s">
        <v>1</v>
      </c>
      <c r="AW16" s="60" t="s">
        <v>2</v>
      </c>
      <c r="AX16" s="63" t="s">
        <v>24</v>
      </c>
      <c r="AY16" s="62" t="s">
        <v>3</v>
      </c>
      <c r="AZ16" s="61" t="s">
        <v>28</v>
      </c>
      <c r="BA16" s="60" t="s">
        <v>2</v>
      </c>
      <c r="BB16" s="59" t="s">
        <v>1</v>
      </c>
      <c r="BC16" s="58" t="s">
        <v>0</v>
      </c>
      <c r="BD16" s="54" t="s">
        <v>38</v>
      </c>
      <c r="BE16" s="59" t="s">
        <v>1</v>
      </c>
      <c r="BF16" s="52" t="s">
        <v>36</v>
      </c>
      <c r="BG16" s="51" t="s">
        <v>35</v>
      </c>
      <c r="BH16" s="59" t="s">
        <v>1</v>
      </c>
      <c r="BI16" s="64" t="s">
        <v>27</v>
      </c>
    </row>
    <row r="17" spans="1:61" ht="14.45" x14ac:dyDescent="0.3">
      <c r="A17" s="28">
        <v>9</v>
      </c>
      <c r="B17" s="49" t="s">
        <v>27</v>
      </c>
      <c r="C17" s="56" t="s">
        <v>5</v>
      </c>
      <c r="D17" s="55" t="s">
        <v>4</v>
      </c>
      <c r="E17" s="63" t="s">
        <v>24</v>
      </c>
      <c r="F17" s="62" t="s">
        <v>3</v>
      </c>
      <c r="G17" s="61" t="s">
        <v>28</v>
      </c>
      <c r="H17" s="60" t="s">
        <v>2</v>
      </c>
      <c r="I17" s="59" t="s">
        <v>1</v>
      </c>
      <c r="J17" s="58" t="s">
        <v>0</v>
      </c>
      <c r="K17" s="60" t="s">
        <v>2</v>
      </c>
      <c r="L17" s="46" t="s">
        <v>24</v>
      </c>
      <c r="M17" s="60" t="s">
        <v>2</v>
      </c>
      <c r="N17" s="53" t="s">
        <v>37</v>
      </c>
      <c r="O17" s="59" t="s">
        <v>1</v>
      </c>
      <c r="P17" s="60" t="s">
        <v>2</v>
      </c>
      <c r="Q17" s="46" t="s">
        <v>24</v>
      </c>
      <c r="R17" s="60" t="s">
        <v>2</v>
      </c>
      <c r="S17" s="59" t="s">
        <v>1</v>
      </c>
      <c r="T17" s="60" t="s">
        <v>2</v>
      </c>
      <c r="U17" s="63" t="s">
        <v>24</v>
      </c>
      <c r="V17" s="62" t="s">
        <v>3</v>
      </c>
      <c r="W17" s="42" t="s">
        <v>1</v>
      </c>
      <c r="X17" s="60" t="s">
        <v>2</v>
      </c>
      <c r="Y17" s="59" t="s">
        <v>1</v>
      </c>
      <c r="Z17" s="58" t="s">
        <v>0</v>
      </c>
      <c r="AA17" s="56" t="s">
        <v>5</v>
      </c>
      <c r="AB17" s="59" t="s">
        <v>1</v>
      </c>
      <c r="AC17" s="59" t="s">
        <v>1</v>
      </c>
      <c r="AD17" s="42" t="s">
        <v>1</v>
      </c>
      <c r="AE17" s="59" t="s">
        <v>1</v>
      </c>
      <c r="AF17" s="64" t="s">
        <v>27</v>
      </c>
      <c r="AG17" s="56" t="s">
        <v>5</v>
      </c>
      <c r="AH17" s="55" t="s">
        <v>4</v>
      </c>
      <c r="AI17" s="63" t="s">
        <v>24</v>
      </c>
      <c r="AJ17" s="62" t="s">
        <v>3</v>
      </c>
      <c r="AK17" s="61" t="s">
        <v>28</v>
      </c>
      <c r="AL17" s="60" t="s">
        <v>2</v>
      </c>
      <c r="AM17" s="59" t="s">
        <v>1</v>
      </c>
      <c r="AN17" s="58" t="s">
        <v>0</v>
      </c>
      <c r="AO17" s="60" t="s">
        <v>2</v>
      </c>
      <c r="AP17" s="56" t="s">
        <v>5</v>
      </c>
      <c r="AQ17" s="60" t="s">
        <v>2</v>
      </c>
      <c r="AR17" s="53" t="s">
        <v>37</v>
      </c>
      <c r="AS17" s="59" t="s">
        <v>1</v>
      </c>
      <c r="AT17" s="60" t="s">
        <v>2</v>
      </c>
      <c r="AU17" s="46" t="s">
        <v>24</v>
      </c>
      <c r="AV17" s="60" t="s">
        <v>2</v>
      </c>
      <c r="AW17" s="59" t="s">
        <v>1</v>
      </c>
      <c r="AX17" s="60" t="s">
        <v>2</v>
      </c>
      <c r="AY17" s="63" t="s">
        <v>24</v>
      </c>
      <c r="AZ17" s="62" t="s">
        <v>3</v>
      </c>
      <c r="BA17" s="61" t="s">
        <v>28</v>
      </c>
      <c r="BB17" s="60" t="s">
        <v>2</v>
      </c>
      <c r="BC17" s="59" t="s">
        <v>1</v>
      </c>
      <c r="BD17" s="58" t="s">
        <v>0</v>
      </c>
      <c r="BE17" s="54" t="s">
        <v>38</v>
      </c>
      <c r="BF17" s="59" t="s">
        <v>1</v>
      </c>
      <c r="BG17" s="52" t="s">
        <v>36</v>
      </c>
      <c r="BH17" s="51" t="s">
        <v>35</v>
      </c>
      <c r="BI17" s="59" t="s">
        <v>1</v>
      </c>
    </row>
    <row r="18" spans="1:61" ht="14.45" x14ac:dyDescent="0.3">
      <c r="A18" s="28">
        <v>10</v>
      </c>
      <c r="B18" s="50" t="s">
        <v>34</v>
      </c>
      <c r="C18" s="42" t="s">
        <v>1</v>
      </c>
      <c r="D18" s="56" t="s">
        <v>5</v>
      </c>
      <c r="E18" s="42" t="s">
        <v>1</v>
      </c>
      <c r="F18" s="63" t="s">
        <v>24</v>
      </c>
      <c r="G18" s="62" t="s">
        <v>3</v>
      </c>
      <c r="H18" s="61" t="s">
        <v>28</v>
      </c>
      <c r="I18" s="60" t="s">
        <v>2</v>
      </c>
      <c r="J18" s="59" t="s">
        <v>1</v>
      </c>
      <c r="K18" s="58" t="s">
        <v>0</v>
      </c>
      <c r="L18" s="60" t="s">
        <v>2</v>
      </c>
      <c r="M18" s="52" t="s">
        <v>33</v>
      </c>
      <c r="N18" s="60" t="s">
        <v>2</v>
      </c>
      <c r="O18" s="59" t="s">
        <v>1</v>
      </c>
      <c r="P18" s="59" t="s">
        <v>1</v>
      </c>
      <c r="Q18" s="60" t="s">
        <v>2</v>
      </c>
      <c r="R18" s="50" t="s">
        <v>34</v>
      </c>
      <c r="S18" s="60" t="s">
        <v>2</v>
      </c>
      <c r="T18" s="59" t="s">
        <v>1</v>
      </c>
      <c r="U18" s="60" t="s">
        <v>2</v>
      </c>
      <c r="V18" s="63" t="s">
        <v>24</v>
      </c>
      <c r="W18" s="62" t="s">
        <v>3</v>
      </c>
      <c r="X18" s="61" t="s">
        <v>28</v>
      </c>
      <c r="Y18" s="60" t="s">
        <v>2</v>
      </c>
      <c r="Z18" s="59" t="s">
        <v>1</v>
      </c>
      <c r="AA18" s="58" t="s">
        <v>0</v>
      </c>
      <c r="AB18" s="54" t="s">
        <v>38</v>
      </c>
      <c r="AC18" s="59" t="s">
        <v>1</v>
      </c>
      <c r="AD18" s="52" t="s">
        <v>36</v>
      </c>
      <c r="AE18" s="51" t="s">
        <v>35</v>
      </c>
      <c r="AF18" s="59" t="s">
        <v>1</v>
      </c>
      <c r="AG18" s="42" t="s">
        <v>1</v>
      </c>
      <c r="AH18" s="56" t="s">
        <v>5</v>
      </c>
      <c r="AI18" s="42" t="s">
        <v>1</v>
      </c>
      <c r="AJ18" s="63" t="s">
        <v>24</v>
      </c>
      <c r="AK18" s="62" t="s">
        <v>3</v>
      </c>
      <c r="AL18" s="61" t="s">
        <v>28</v>
      </c>
      <c r="AM18" s="60" t="s">
        <v>2</v>
      </c>
      <c r="AN18" s="59" t="s">
        <v>1</v>
      </c>
      <c r="AO18" s="58" t="s">
        <v>0</v>
      </c>
      <c r="AP18" s="60" t="s">
        <v>2</v>
      </c>
      <c r="AQ18" s="52" t="s">
        <v>33</v>
      </c>
      <c r="AR18" s="60" t="s">
        <v>2</v>
      </c>
      <c r="AS18" s="59" t="s">
        <v>1</v>
      </c>
      <c r="AT18" s="59" t="s">
        <v>1</v>
      </c>
      <c r="AU18" s="60" t="s">
        <v>2</v>
      </c>
      <c r="AV18" s="50" t="s">
        <v>34</v>
      </c>
      <c r="AW18" s="60" t="s">
        <v>2</v>
      </c>
      <c r="AX18" s="59" t="s">
        <v>1</v>
      </c>
      <c r="AY18" s="60" t="s">
        <v>2</v>
      </c>
      <c r="AZ18" s="63" t="s">
        <v>24</v>
      </c>
      <c r="BA18" s="62" t="s">
        <v>3</v>
      </c>
      <c r="BB18" s="61" t="s">
        <v>28</v>
      </c>
      <c r="BC18" s="60" t="s">
        <v>2</v>
      </c>
      <c r="BD18" s="59" t="s">
        <v>1</v>
      </c>
      <c r="BE18" s="58" t="s">
        <v>0</v>
      </c>
      <c r="BF18" s="54" t="s">
        <v>38</v>
      </c>
      <c r="BG18" s="59" t="s">
        <v>1</v>
      </c>
      <c r="BH18" s="52" t="s">
        <v>36</v>
      </c>
      <c r="BI18" s="51" t="s">
        <v>35</v>
      </c>
    </row>
    <row r="19" spans="1:61" ht="14.45" x14ac:dyDescent="0.3">
      <c r="A19" s="28">
        <v>11</v>
      </c>
      <c r="B19" s="51" t="s">
        <v>35</v>
      </c>
      <c r="C19" s="42" t="s">
        <v>1</v>
      </c>
      <c r="D19" s="64" t="s">
        <v>27</v>
      </c>
      <c r="E19" s="56" t="s">
        <v>5</v>
      </c>
      <c r="F19" s="55" t="s">
        <v>4</v>
      </c>
      <c r="G19" s="63" t="s">
        <v>24</v>
      </c>
      <c r="H19" s="62" t="s">
        <v>3</v>
      </c>
      <c r="I19" s="61" t="s">
        <v>28</v>
      </c>
      <c r="J19" s="60" t="s">
        <v>2</v>
      </c>
      <c r="K19" s="59" t="s">
        <v>1</v>
      </c>
      <c r="L19" s="58" t="s">
        <v>0</v>
      </c>
      <c r="M19" s="60" t="s">
        <v>2</v>
      </c>
      <c r="N19" s="46" t="s">
        <v>24</v>
      </c>
      <c r="O19" s="60" t="s">
        <v>2</v>
      </c>
      <c r="P19" s="53" t="s">
        <v>37</v>
      </c>
      <c r="Q19" s="59" t="s">
        <v>1</v>
      </c>
      <c r="R19" s="60" t="s">
        <v>2</v>
      </c>
      <c r="S19" s="46" t="s">
        <v>24</v>
      </c>
      <c r="T19" s="60" t="s">
        <v>2</v>
      </c>
      <c r="U19" s="59" t="s">
        <v>1</v>
      </c>
      <c r="V19" s="60" t="s">
        <v>2</v>
      </c>
      <c r="W19" s="63" t="s">
        <v>24</v>
      </c>
      <c r="X19" s="62" t="s">
        <v>3</v>
      </c>
      <c r="Y19" s="61" t="s">
        <v>28</v>
      </c>
      <c r="Z19" s="60" t="s">
        <v>2</v>
      </c>
      <c r="AA19" s="59" t="s">
        <v>1</v>
      </c>
      <c r="AB19" s="58" t="s">
        <v>0</v>
      </c>
      <c r="AC19" s="56" t="s">
        <v>5</v>
      </c>
      <c r="AD19" s="59" t="s">
        <v>1</v>
      </c>
      <c r="AE19" s="59" t="s">
        <v>1</v>
      </c>
      <c r="AF19" s="42" t="s">
        <v>1</v>
      </c>
      <c r="AG19" s="59" t="s">
        <v>1</v>
      </c>
      <c r="AH19" s="64" t="s">
        <v>27</v>
      </c>
      <c r="AI19" s="56" t="s">
        <v>5</v>
      </c>
      <c r="AJ19" s="55" t="s">
        <v>4</v>
      </c>
      <c r="AK19" s="63" t="s">
        <v>24</v>
      </c>
      <c r="AL19" s="62" t="s">
        <v>3</v>
      </c>
      <c r="AM19" s="61" t="s">
        <v>28</v>
      </c>
      <c r="AN19" s="60" t="s">
        <v>2</v>
      </c>
      <c r="AO19" s="59" t="s">
        <v>1</v>
      </c>
      <c r="AP19" s="58" t="s">
        <v>0</v>
      </c>
      <c r="AQ19" s="60" t="s">
        <v>2</v>
      </c>
      <c r="AR19" s="52" t="s">
        <v>33</v>
      </c>
      <c r="AS19" s="60" t="s">
        <v>2</v>
      </c>
      <c r="AT19" s="53" t="s">
        <v>37</v>
      </c>
      <c r="AU19" s="59" t="s">
        <v>1</v>
      </c>
      <c r="AV19" s="60" t="s">
        <v>2</v>
      </c>
      <c r="AW19" s="46" t="s">
        <v>24</v>
      </c>
      <c r="AX19" s="60" t="s">
        <v>2</v>
      </c>
      <c r="AY19" s="59" t="s">
        <v>1</v>
      </c>
      <c r="AZ19" s="60" t="s">
        <v>2</v>
      </c>
      <c r="BA19" s="63" t="s">
        <v>24</v>
      </c>
      <c r="BB19" s="62" t="s">
        <v>3</v>
      </c>
      <c r="BC19" s="61" t="s">
        <v>28</v>
      </c>
      <c r="BD19" s="60" t="s">
        <v>2</v>
      </c>
      <c r="BE19" s="59" t="s">
        <v>1</v>
      </c>
      <c r="BF19" s="58" t="s">
        <v>0</v>
      </c>
      <c r="BG19" s="54" t="s">
        <v>38</v>
      </c>
      <c r="BH19" s="59" t="s">
        <v>1</v>
      </c>
      <c r="BI19" s="52" t="s">
        <v>36</v>
      </c>
    </row>
    <row r="20" spans="1:61" ht="14.45" x14ac:dyDescent="0.3">
      <c r="A20" s="28">
        <v>12</v>
      </c>
      <c r="B20" s="52" t="s">
        <v>36</v>
      </c>
      <c r="C20" s="51" t="s">
        <v>35</v>
      </c>
      <c r="D20" s="59" t="s">
        <v>1</v>
      </c>
      <c r="E20" s="42" t="s">
        <v>1</v>
      </c>
      <c r="F20" s="56" t="s">
        <v>5</v>
      </c>
      <c r="G20" s="42" t="s">
        <v>1</v>
      </c>
      <c r="H20" s="63" t="s">
        <v>24</v>
      </c>
      <c r="I20" s="62" t="s">
        <v>3</v>
      </c>
      <c r="J20" s="61" t="s">
        <v>28</v>
      </c>
      <c r="K20" s="60" t="s">
        <v>2</v>
      </c>
      <c r="L20" s="59" t="s">
        <v>1</v>
      </c>
      <c r="M20" s="58" t="s">
        <v>0</v>
      </c>
      <c r="N20" s="60" t="s">
        <v>2</v>
      </c>
      <c r="O20" s="52" t="s">
        <v>33</v>
      </c>
      <c r="P20" s="60" t="s">
        <v>2</v>
      </c>
      <c r="Q20" s="59" t="s">
        <v>1</v>
      </c>
      <c r="R20" s="59" t="s">
        <v>1</v>
      </c>
      <c r="S20" s="60" t="s">
        <v>2</v>
      </c>
      <c r="T20" s="50" t="s">
        <v>34</v>
      </c>
      <c r="U20" s="60" t="s">
        <v>2</v>
      </c>
      <c r="V20" s="59" t="s">
        <v>1</v>
      </c>
      <c r="W20" s="60" t="s">
        <v>2</v>
      </c>
      <c r="X20" s="63" t="s">
        <v>24</v>
      </c>
      <c r="Y20" s="62" t="s">
        <v>3</v>
      </c>
      <c r="Z20" s="61" t="s">
        <v>28</v>
      </c>
      <c r="AA20" s="60" t="s">
        <v>2</v>
      </c>
      <c r="AB20" s="59" t="s">
        <v>1</v>
      </c>
      <c r="AC20" s="58" t="s">
        <v>0</v>
      </c>
      <c r="AD20" s="54" t="s">
        <v>38</v>
      </c>
      <c r="AE20" s="59" t="s">
        <v>1</v>
      </c>
      <c r="AF20" s="52" t="s">
        <v>36</v>
      </c>
      <c r="AG20" s="51" t="s">
        <v>35</v>
      </c>
      <c r="AH20" s="59" t="s">
        <v>1</v>
      </c>
      <c r="AI20" s="42" t="s">
        <v>1</v>
      </c>
      <c r="AJ20" s="56" t="s">
        <v>5</v>
      </c>
      <c r="AK20" s="42" t="s">
        <v>1</v>
      </c>
      <c r="AL20" s="63" t="s">
        <v>24</v>
      </c>
      <c r="AM20" s="62" t="s">
        <v>3</v>
      </c>
      <c r="AN20" s="61" t="s">
        <v>28</v>
      </c>
      <c r="AO20" s="60" t="s">
        <v>2</v>
      </c>
      <c r="AP20" s="59" t="s">
        <v>1</v>
      </c>
      <c r="AQ20" s="58" t="s">
        <v>0</v>
      </c>
      <c r="AR20" s="60" t="s">
        <v>2</v>
      </c>
      <c r="AS20" s="52" t="s">
        <v>33</v>
      </c>
      <c r="AT20" s="60" t="s">
        <v>2</v>
      </c>
      <c r="AU20" s="59" t="s">
        <v>1</v>
      </c>
      <c r="AV20" s="59" t="s">
        <v>1</v>
      </c>
      <c r="AW20" s="60" t="s">
        <v>2</v>
      </c>
      <c r="AX20" s="50" t="s">
        <v>34</v>
      </c>
      <c r="AY20" s="60" t="s">
        <v>2</v>
      </c>
      <c r="AZ20" s="59" t="s">
        <v>1</v>
      </c>
      <c r="BA20" s="60" t="s">
        <v>2</v>
      </c>
      <c r="BB20" s="63" t="s">
        <v>24</v>
      </c>
      <c r="BC20" s="62" t="s">
        <v>3</v>
      </c>
      <c r="BD20" s="61" t="s">
        <v>28</v>
      </c>
      <c r="BE20" s="60" t="s">
        <v>2</v>
      </c>
      <c r="BF20" s="59" t="s">
        <v>1</v>
      </c>
      <c r="BG20" s="58" t="s">
        <v>0</v>
      </c>
      <c r="BH20" s="54" t="s">
        <v>38</v>
      </c>
      <c r="BI20" s="59" t="s">
        <v>1</v>
      </c>
    </row>
    <row r="21" spans="1:61" ht="14.45" x14ac:dyDescent="0.3">
      <c r="A21" s="28">
        <v>13</v>
      </c>
      <c r="B21" s="53" t="s">
        <v>37</v>
      </c>
      <c r="C21" s="52" t="s">
        <v>36</v>
      </c>
      <c r="D21" s="42" t="s">
        <v>1</v>
      </c>
      <c r="E21" s="59" t="s">
        <v>1</v>
      </c>
      <c r="F21" s="64" t="s">
        <v>27</v>
      </c>
      <c r="G21" s="56" t="s">
        <v>5</v>
      </c>
      <c r="H21" s="55" t="s">
        <v>4</v>
      </c>
      <c r="I21" s="63" t="s">
        <v>24</v>
      </c>
      <c r="J21" s="62" t="s">
        <v>3</v>
      </c>
      <c r="K21" s="61" t="s">
        <v>28</v>
      </c>
      <c r="L21" s="60" t="s">
        <v>2</v>
      </c>
      <c r="M21" s="59" t="s">
        <v>1</v>
      </c>
      <c r="N21" s="58" t="s">
        <v>0</v>
      </c>
      <c r="O21" s="60" t="s">
        <v>2</v>
      </c>
      <c r="P21" s="46" t="s">
        <v>24</v>
      </c>
      <c r="Q21" s="60" t="s">
        <v>2</v>
      </c>
      <c r="R21" s="53" t="s">
        <v>37</v>
      </c>
      <c r="S21" s="59" t="s">
        <v>1</v>
      </c>
      <c r="T21" s="60" t="s">
        <v>2</v>
      </c>
      <c r="U21" s="46" t="s">
        <v>24</v>
      </c>
      <c r="V21" s="60" t="s">
        <v>2</v>
      </c>
      <c r="W21" s="59" t="s">
        <v>1</v>
      </c>
      <c r="X21" s="60" t="s">
        <v>2</v>
      </c>
      <c r="Y21" s="63" t="s">
        <v>24</v>
      </c>
      <c r="Z21" s="62" t="s">
        <v>3</v>
      </c>
      <c r="AA21" s="61" t="s">
        <v>28</v>
      </c>
      <c r="AB21" s="60" t="s">
        <v>2</v>
      </c>
      <c r="AC21" s="59" t="s">
        <v>1</v>
      </c>
      <c r="AD21" s="58" t="s">
        <v>0</v>
      </c>
      <c r="AE21" s="56" t="s">
        <v>5</v>
      </c>
      <c r="AF21" s="59" t="s">
        <v>1</v>
      </c>
      <c r="AG21" s="59" t="s">
        <v>1</v>
      </c>
      <c r="AH21" s="42" t="s">
        <v>1</v>
      </c>
      <c r="AI21" s="59" t="s">
        <v>1</v>
      </c>
      <c r="AJ21" s="64" t="s">
        <v>27</v>
      </c>
      <c r="AK21" s="56" t="s">
        <v>5</v>
      </c>
      <c r="AL21" s="55" t="s">
        <v>4</v>
      </c>
      <c r="AM21" s="63" t="s">
        <v>24</v>
      </c>
      <c r="AN21" s="62" t="s">
        <v>3</v>
      </c>
      <c r="AO21" s="61" t="s">
        <v>28</v>
      </c>
      <c r="AP21" s="60" t="s">
        <v>2</v>
      </c>
      <c r="AQ21" s="59" t="s">
        <v>1</v>
      </c>
      <c r="AR21" s="58" t="s">
        <v>0</v>
      </c>
      <c r="AS21" s="60" t="s">
        <v>2</v>
      </c>
      <c r="AT21" s="52" t="s">
        <v>33</v>
      </c>
      <c r="AU21" s="60" t="s">
        <v>2</v>
      </c>
      <c r="AV21" s="53" t="s">
        <v>37</v>
      </c>
      <c r="AW21" s="59" t="s">
        <v>1</v>
      </c>
      <c r="AX21" s="60" t="s">
        <v>2</v>
      </c>
      <c r="AY21" s="46" t="s">
        <v>24</v>
      </c>
      <c r="AZ21" s="60" t="s">
        <v>2</v>
      </c>
      <c r="BA21" s="59" t="s">
        <v>1</v>
      </c>
      <c r="BB21" s="60" t="s">
        <v>2</v>
      </c>
      <c r="BC21" s="63" t="s">
        <v>24</v>
      </c>
      <c r="BD21" s="62" t="s">
        <v>3</v>
      </c>
      <c r="BE21" s="61" t="s">
        <v>28</v>
      </c>
      <c r="BF21" s="60" t="s">
        <v>2</v>
      </c>
      <c r="BG21" s="59" t="s">
        <v>1</v>
      </c>
      <c r="BH21" s="58" t="s">
        <v>0</v>
      </c>
      <c r="BI21" s="54" t="s">
        <v>38</v>
      </c>
    </row>
    <row r="22" spans="1:61" ht="14.45" x14ac:dyDescent="0.3">
      <c r="A22" s="28">
        <v>14</v>
      </c>
      <c r="B22" s="54" t="s">
        <v>38</v>
      </c>
      <c r="C22" s="42" t="s">
        <v>1</v>
      </c>
      <c r="D22" s="43" t="s">
        <v>2</v>
      </c>
      <c r="E22" s="51" t="s">
        <v>35</v>
      </c>
      <c r="F22" s="59" t="s">
        <v>1</v>
      </c>
      <c r="G22" s="42" t="s">
        <v>1</v>
      </c>
      <c r="H22" s="56" t="s">
        <v>5</v>
      </c>
      <c r="I22" s="42" t="s">
        <v>1</v>
      </c>
      <c r="J22" s="63" t="s">
        <v>24</v>
      </c>
      <c r="K22" s="62" t="s">
        <v>3</v>
      </c>
      <c r="L22" s="61" t="s">
        <v>28</v>
      </c>
      <c r="M22" s="60" t="s">
        <v>2</v>
      </c>
      <c r="N22" s="59" t="s">
        <v>1</v>
      </c>
      <c r="O22" s="58" t="s">
        <v>0</v>
      </c>
      <c r="P22" s="60" t="s">
        <v>2</v>
      </c>
      <c r="Q22" s="52" t="s">
        <v>33</v>
      </c>
      <c r="R22" s="60" t="s">
        <v>2</v>
      </c>
      <c r="S22" s="59" t="s">
        <v>1</v>
      </c>
      <c r="T22" s="59" t="s">
        <v>1</v>
      </c>
      <c r="U22" s="60" t="s">
        <v>2</v>
      </c>
      <c r="V22" s="50" t="s">
        <v>34</v>
      </c>
      <c r="W22" s="60" t="s">
        <v>2</v>
      </c>
      <c r="X22" s="59" t="s">
        <v>1</v>
      </c>
      <c r="Y22" s="60" t="s">
        <v>2</v>
      </c>
      <c r="Z22" s="63" t="s">
        <v>24</v>
      </c>
      <c r="AA22" s="62" t="s">
        <v>3</v>
      </c>
      <c r="AB22" s="61" t="s">
        <v>28</v>
      </c>
      <c r="AC22" s="60" t="s">
        <v>2</v>
      </c>
      <c r="AD22" s="59" t="s">
        <v>1</v>
      </c>
      <c r="AE22" s="58" t="s">
        <v>0</v>
      </c>
      <c r="AF22" s="54" t="s">
        <v>38</v>
      </c>
      <c r="AG22" s="59" t="s">
        <v>1</v>
      </c>
      <c r="AH22" s="52" t="s">
        <v>36</v>
      </c>
      <c r="AI22" s="51" t="s">
        <v>35</v>
      </c>
      <c r="AJ22" s="59" t="s">
        <v>1</v>
      </c>
      <c r="AK22" s="42" t="s">
        <v>1</v>
      </c>
      <c r="AL22" s="56" t="s">
        <v>5</v>
      </c>
      <c r="AM22" s="42" t="s">
        <v>1</v>
      </c>
      <c r="AN22" s="63" t="s">
        <v>24</v>
      </c>
      <c r="AO22" s="62" t="s">
        <v>3</v>
      </c>
      <c r="AP22" s="61" t="s">
        <v>28</v>
      </c>
      <c r="AQ22" s="60" t="s">
        <v>2</v>
      </c>
      <c r="AR22" s="59" t="s">
        <v>1</v>
      </c>
      <c r="AS22" s="58" t="s">
        <v>0</v>
      </c>
      <c r="AT22" s="60" t="s">
        <v>2</v>
      </c>
      <c r="AU22" s="52" t="s">
        <v>33</v>
      </c>
      <c r="AV22" s="60" t="s">
        <v>2</v>
      </c>
      <c r="AW22" s="59" t="s">
        <v>1</v>
      </c>
      <c r="AX22" s="59" t="s">
        <v>1</v>
      </c>
      <c r="AY22" s="60" t="s">
        <v>2</v>
      </c>
      <c r="AZ22" s="50" t="s">
        <v>34</v>
      </c>
      <c r="BA22" s="60" t="s">
        <v>2</v>
      </c>
      <c r="BB22" s="59" t="s">
        <v>1</v>
      </c>
      <c r="BC22" s="60" t="s">
        <v>2</v>
      </c>
      <c r="BD22" s="63" t="s">
        <v>24</v>
      </c>
      <c r="BE22" s="62" t="s">
        <v>3</v>
      </c>
      <c r="BF22" s="61" t="s">
        <v>28</v>
      </c>
      <c r="BG22" s="60" t="s">
        <v>2</v>
      </c>
      <c r="BH22" s="59" t="s">
        <v>1</v>
      </c>
      <c r="BI22" s="58" t="s">
        <v>0</v>
      </c>
    </row>
    <row r="23" spans="1:61" ht="14.45" x14ac:dyDescent="0.3">
      <c r="A23" s="28">
        <v>15</v>
      </c>
      <c r="B23" s="41" t="s">
        <v>0</v>
      </c>
      <c r="C23" s="56" t="s">
        <v>5</v>
      </c>
      <c r="D23" s="53" t="s">
        <v>37</v>
      </c>
      <c r="E23" s="52" t="s">
        <v>36</v>
      </c>
      <c r="F23" s="42" t="s">
        <v>1</v>
      </c>
      <c r="G23" s="59" t="s">
        <v>1</v>
      </c>
      <c r="H23" s="64" t="s">
        <v>27</v>
      </c>
      <c r="I23" s="56" t="s">
        <v>5</v>
      </c>
      <c r="J23" s="55" t="s">
        <v>4</v>
      </c>
      <c r="K23" s="63" t="s">
        <v>24</v>
      </c>
      <c r="L23" s="62" t="s">
        <v>3</v>
      </c>
      <c r="M23" s="61" t="s">
        <v>28</v>
      </c>
      <c r="N23" s="60" t="s">
        <v>2</v>
      </c>
      <c r="O23" s="59" t="s">
        <v>1</v>
      </c>
      <c r="P23" s="58" t="s">
        <v>0</v>
      </c>
      <c r="Q23" s="60" t="s">
        <v>2</v>
      </c>
      <c r="R23" s="46" t="s">
        <v>24</v>
      </c>
      <c r="S23" s="60" t="s">
        <v>2</v>
      </c>
      <c r="T23" s="53" t="s">
        <v>37</v>
      </c>
      <c r="U23" s="59" t="s">
        <v>1</v>
      </c>
      <c r="V23" s="60" t="s">
        <v>2</v>
      </c>
      <c r="W23" s="46" t="s">
        <v>24</v>
      </c>
      <c r="X23" s="60" t="s">
        <v>2</v>
      </c>
      <c r="Y23" s="59" t="s">
        <v>1</v>
      </c>
      <c r="Z23" s="60" t="s">
        <v>2</v>
      </c>
      <c r="AA23" s="63" t="s">
        <v>24</v>
      </c>
      <c r="AB23" s="62" t="s">
        <v>3</v>
      </c>
      <c r="AC23" s="61" t="s">
        <v>28</v>
      </c>
      <c r="AD23" s="60" t="s">
        <v>2</v>
      </c>
      <c r="AE23" s="59" t="s">
        <v>1</v>
      </c>
      <c r="AF23" s="58" t="s">
        <v>0</v>
      </c>
      <c r="AG23" s="56" t="s">
        <v>5</v>
      </c>
      <c r="AH23" s="59" t="s">
        <v>1</v>
      </c>
      <c r="AI23" s="59" t="s">
        <v>1</v>
      </c>
      <c r="AJ23" s="42" t="s">
        <v>1</v>
      </c>
      <c r="AK23" s="59" t="s">
        <v>1</v>
      </c>
      <c r="AL23" s="64" t="s">
        <v>27</v>
      </c>
      <c r="AM23" s="56" t="s">
        <v>5</v>
      </c>
      <c r="AN23" s="55" t="s">
        <v>4</v>
      </c>
      <c r="AO23" s="63" t="s">
        <v>24</v>
      </c>
      <c r="AP23" s="62" t="s">
        <v>3</v>
      </c>
      <c r="AQ23" s="61" t="s">
        <v>28</v>
      </c>
      <c r="AR23" s="60" t="s">
        <v>2</v>
      </c>
      <c r="AS23" s="59" t="s">
        <v>1</v>
      </c>
      <c r="AT23" s="58" t="s">
        <v>0</v>
      </c>
      <c r="AU23" s="60" t="s">
        <v>2</v>
      </c>
      <c r="AV23" s="52" t="s">
        <v>33</v>
      </c>
      <c r="AW23" s="60" t="s">
        <v>2</v>
      </c>
      <c r="AX23" s="53" t="s">
        <v>37</v>
      </c>
      <c r="AY23" s="59" t="s">
        <v>1</v>
      </c>
      <c r="AZ23" s="60" t="s">
        <v>2</v>
      </c>
      <c r="BA23" s="50" t="s">
        <v>34</v>
      </c>
      <c r="BB23" s="60" t="s">
        <v>2</v>
      </c>
      <c r="BC23" s="59" t="s">
        <v>1</v>
      </c>
      <c r="BD23" s="60" t="s">
        <v>2</v>
      </c>
      <c r="BE23" s="63" t="s">
        <v>24</v>
      </c>
      <c r="BF23" s="62" t="s">
        <v>3</v>
      </c>
      <c r="BG23" s="61" t="s">
        <v>28</v>
      </c>
      <c r="BH23" s="60" t="s">
        <v>2</v>
      </c>
      <c r="BI23" s="59" t="s">
        <v>1</v>
      </c>
    </row>
    <row r="24" spans="1:61" ht="14.45" x14ac:dyDescent="0.3">
      <c r="A24" s="28">
        <v>16</v>
      </c>
      <c r="B24" s="42" t="s">
        <v>1</v>
      </c>
      <c r="C24" s="43" t="s">
        <v>2</v>
      </c>
      <c r="D24" s="54" t="s">
        <v>38</v>
      </c>
      <c r="E24" s="59" t="s">
        <v>1</v>
      </c>
      <c r="F24" s="43" t="s">
        <v>2</v>
      </c>
      <c r="G24" s="51" t="s">
        <v>35</v>
      </c>
      <c r="H24" s="59" t="s">
        <v>1</v>
      </c>
      <c r="I24" s="42" t="s">
        <v>1</v>
      </c>
      <c r="J24" s="56" t="s">
        <v>5</v>
      </c>
      <c r="K24" s="42" t="s">
        <v>1</v>
      </c>
      <c r="L24" s="63" t="s">
        <v>24</v>
      </c>
      <c r="M24" s="62" t="s">
        <v>3</v>
      </c>
      <c r="N24" s="61" t="s">
        <v>28</v>
      </c>
      <c r="O24" s="60" t="s">
        <v>2</v>
      </c>
      <c r="P24" s="59" t="s">
        <v>1</v>
      </c>
      <c r="Q24" s="58" t="s">
        <v>0</v>
      </c>
      <c r="R24" s="60" t="s">
        <v>2</v>
      </c>
      <c r="S24" s="52" t="s">
        <v>33</v>
      </c>
      <c r="T24" s="60" t="s">
        <v>2</v>
      </c>
      <c r="U24" s="59" t="s">
        <v>1</v>
      </c>
      <c r="V24" s="59" t="s">
        <v>1</v>
      </c>
      <c r="W24" s="60" t="s">
        <v>2</v>
      </c>
      <c r="X24" s="50" t="s">
        <v>34</v>
      </c>
      <c r="Y24" s="60" t="s">
        <v>2</v>
      </c>
      <c r="Z24" s="59" t="s">
        <v>1</v>
      </c>
      <c r="AA24" s="60" t="s">
        <v>2</v>
      </c>
      <c r="AB24" s="63" t="s">
        <v>24</v>
      </c>
      <c r="AC24" s="62" t="s">
        <v>3</v>
      </c>
      <c r="AD24" s="61" t="s">
        <v>28</v>
      </c>
      <c r="AE24" s="60" t="s">
        <v>2</v>
      </c>
      <c r="AF24" s="59" t="s">
        <v>1</v>
      </c>
      <c r="AG24" s="58" t="s">
        <v>0</v>
      </c>
      <c r="AH24" s="54" t="s">
        <v>38</v>
      </c>
      <c r="AI24" s="59" t="s">
        <v>1</v>
      </c>
      <c r="AJ24" s="52" t="s">
        <v>36</v>
      </c>
      <c r="AK24" s="51" t="s">
        <v>35</v>
      </c>
      <c r="AL24" s="59" t="s">
        <v>1</v>
      </c>
      <c r="AM24" s="42" t="s">
        <v>1</v>
      </c>
      <c r="AN24" s="56" t="s">
        <v>5</v>
      </c>
      <c r="AO24" s="42" t="s">
        <v>1</v>
      </c>
      <c r="AP24" s="63" t="s">
        <v>24</v>
      </c>
      <c r="AQ24" s="62" t="s">
        <v>3</v>
      </c>
      <c r="AR24" s="61" t="s">
        <v>28</v>
      </c>
      <c r="AS24" s="60" t="s">
        <v>2</v>
      </c>
      <c r="AT24" s="59" t="s">
        <v>1</v>
      </c>
      <c r="AU24" s="58" t="s">
        <v>0</v>
      </c>
      <c r="AV24" s="60" t="s">
        <v>2</v>
      </c>
      <c r="AW24" s="52" t="s">
        <v>33</v>
      </c>
      <c r="AX24" s="60" t="s">
        <v>2</v>
      </c>
      <c r="AY24" s="59" t="s">
        <v>1</v>
      </c>
      <c r="AZ24" s="59" t="s">
        <v>1</v>
      </c>
      <c r="BA24" s="60" t="s">
        <v>2</v>
      </c>
      <c r="BB24" s="50" t="s">
        <v>34</v>
      </c>
      <c r="BC24" s="60" t="s">
        <v>2</v>
      </c>
      <c r="BD24" s="59" t="s">
        <v>1</v>
      </c>
      <c r="BE24" s="60" t="s">
        <v>2</v>
      </c>
      <c r="BF24" s="63" t="s">
        <v>24</v>
      </c>
      <c r="BG24" s="62" t="s">
        <v>3</v>
      </c>
      <c r="BH24" s="61" t="s">
        <v>28</v>
      </c>
      <c r="BI24" s="60" t="s">
        <v>2</v>
      </c>
    </row>
    <row r="25" spans="1:61" ht="14.45" x14ac:dyDescent="0.3">
      <c r="A25" s="28">
        <v>17</v>
      </c>
      <c r="B25" s="43" t="s">
        <v>2</v>
      </c>
      <c r="C25" s="59" t="s">
        <v>1</v>
      </c>
      <c r="D25" s="58" t="s">
        <v>0</v>
      </c>
      <c r="E25" s="56" t="s">
        <v>5</v>
      </c>
      <c r="F25" s="53" t="s">
        <v>37</v>
      </c>
      <c r="G25" s="52" t="s">
        <v>36</v>
      </c>
      <c r="H25" s="42" t="s">
        <v>1</v>
      </c>
      <c r="I25" s="59" t="s">
        <v>1</v>
      </c>
      <c r="J25" s="64" t="s">
        <v>27</v>
      </c>
      <c r="K25" s="56" t="s">
        <v>5</v>
      </c>
      <c r="L25" s="55" t="s">
        <v>4</v>
      </c>
      <c r="M25" s="63" t="s">
        <v>24</v>
      </c>
      <c r="N25" s="62" t="s">
        <v>3</v>
      </c>
      <c r="O25" s="61" t="s">
        <v>28</v>
      </c>
      <c r="P25" s="60" t="s">
        <v>2</v>
      </c>
      <c r="Q25" s="59" t="s">
        <v>1</v>
      </c>
      <c r="R25" s="58" t="s">
        <v>0</v>
      </c>
      <c r="S25" s="60" t="s">
        <v>2</v>
      </c>
      <c r="T25" s="46" t="s">
        <v>24</v>
      </c>
      <c r="U25" s="60" t="s">
        <v>2</v>
      </c>
      <c r="V25" s="53" t="s">
        <v>37</v>
      </c>
      <c r="W25" s="59" t="s">
        <v>1</v>
      </c>
      <c r="X25" s="60" t="s">
        <v>2</v>
      </c>
      <c r="Y25" s="46" t="s">
        <v>24</v>
      </c>
      <c r="Z25" s="60" t="s">
        <v>2</v>
      </c>
      <c r="AA25" s="59" t="s">
        <v>1</v>
      </c>
      <c r="AB25" s="60" t="s">
        <v>2</v>
      </c>
      <c r="AC25" s="63" t="s">
        <v>24</v>
      </c>
      <c r="AD25" s="62" t="s">
        <v>3</v>
      </c>
      <c r="AE25" s="61" t="s">
        <v>28</v>
      </c>
      <c r="AF25" s="60" t="s">
        <v>2</v>
      </c>
      <c r="AG25" s="59" t="s">
        <v>1</v>
      </c>
      <c r="AH25" s="58" t="s">
        <v>0</v>
      </c>
      <c r="AI25" s="56" t="s">
        <v>5</v>
      </c>
      <c r="AJ25" s="59" t="s">
        <v>1</v>
      </c>
      <c r="AK25" s="59" t="s">
        <v>1</v>
      </c>
      <c r="AL25" s="42" t="s">
        <v>1</v>
      </c>
      <c r="AM25" s="59" t="s">
        <v>1</v>
      </c>
      <c r="AN25" s="64" t="s">
        <v>27</v>
      </c>
      <c r="AO25" s="56" t="s">
        <v>5</v>
      </c>
      <c r="AP25" s="55" t="s">
        <v>4</v>
      </c>
      <c r="AQ25" s="63" t="s">
        <v>24</v>
      </c>
      <c r="AR25" s="62" t="s">
        <v>3</v>
      </c>
      <c r="AS25" s="61" t="s">
        <v>28</v>
      </c>
      <c r="AT25" s="60" t="s">
        <v>2</v>
      </c>
      <c r="AU25" s="59" t="s">
        <v>1</v>
      </c>
      <c r="AV25" s="58" t="s">
        <v>0</v>
      </c>
      <c r="AW25" s="60" t="s">
        <v>2</v>
      </c>
      <c r="AX25" s="52" t="s">
        <v>33</v>
      </c>
      <c r="AY25" s="60" t="s">
        <v>2</v>
      </c>
      <c r="AZ25" s="53" t="s">
        <v>37</v>
      </c>
      <c r="BA25" s="59" t="s">
        <v>1</v>
      </c>
      <c r="BB25" s="60" t="s">
        <v>2</v>
      </c>
      <c r="BC25" s="50" t="s">
        <v>34</v>
      </c>
      <c r="BD25" s="60" t="s">
        <v>2</v>
      </c>
      <c r="BE25" s="59" t="s">
        <v>1</v>
      </c>
      <c r="BF25" s="60" t="s">
        <v>2</v>
      </c>
      <c r="BG25" s="63" t="s">
        <v>24</v>
      </c>
      <c r="BH25" s="62" t="s">
        <v>3</v>
      </c>
      <c r="BI25" s="61" t="s">
        <v>28</v>
      </c>
    </row>
    <row r="26" spans="1:61" ht="14.45" x14ac:dyDescent="0.3">
      <c r="A26" s="28">
        <v>18</v>
      </c>
      <c r="B26" s="42" t="s">
        <v>1</v>
      </c>
      <c r="C26" s="60" t="s">
        <v>2</v>
      </c>
      <c r="D26" s="59" t="s">
        <v>1</v>
      </c>
      <c r="E26" s="58" t="s">
        <v>0</v>
      </c>
      <c r="F26" s="54" t="s">
        <v>38</v>
      </c>
      <c r="G26" s="59" t="s">
        <v>1</v>
      </c>
      <c r="H26" s="43" t="s">
        <v>2</v>
      </c>
      <c r="I26" s="51" t="s">
        <v>35</v>
      </c>
      <c r="J26" s="59" t="s">
        <v>1</v>
      </c>
      <c r="K26" s="42" t="s">
        <v>1</v>
      </c>
      <c r="L26" s="56" t="s">
        <v>5</v>
      </c>
      <c r="M26" s="42" t="s">
        <v>1</v>
      </c>
      <c r="N26" s="63" t="s">
        <v>24</v>
      </c>
      <c r="O26" s="62" t="s">
        <v>3</v>
      </c>
      <c r="P26" s="61" t="s">
        <v>28</v>
      </c>
      <c r="Q26" s="60" t="s">
        <v>2</v>
      </c>
      <c r="R26" s="59" t="s">
        <v>1</v>
      </c>
      <c r="S26" s="58" t="s">
        <v>0</v>
      </c>
      <c r="T26" s="60" t="s">
        <v>2</v>
      </c>
      <c r="U26" s="52" t="s">
        <v>33</v>
      </c>
      <c r="V26" s="60" t="s">
        <v>2</v>
      </c>
      <c r="W26" s="59" t="s">
        <v>1</v>
      </c>
      <c r="X26" s="59" t="s">
        <v>1</v>
      </c>
      <c r="Y26" s="60" t="s">
        <v>2</v>
      </c>
      <c r="Z26" s="50" t="s">
        <v>34</v>
      </c>
      <c r="AA26" s="60" t="s">
        <v>2</v>
      </c>
      <c r="AB26" s="59" t="s">
        <v>1</v>
      </c>
      <c r="AC26" s="60" t="s">
        <v>2</v>
      </c>
      <c r="AD26" s="63" t="s">
        <v>24</v>
      </c>
      <c r="AE26" s="62" t="s">
        <v>3</v>
      </c>
      <c r="AF26" s="61" t="s">
        <v>28</v>
      </c>
      <c r="AG26" s="60" t="s">
        <v>2</v>
      </c>
      <c r="AH26" s="59" t="s">
        <v>1</v>
      </c>
      <c r="AI26" s="58" t="s">
        <v>0</v>
      </c>
      <c r="AJ26" s="54" t="s">
        <v>38</v>
      </c>
      <c r="AK26" s="59" t="s">
        <v>1</v>
      </c>
      <c r="AL26" s="52" t="s">
        <v>36</v>
      </c>
      <c r="AM26" s="51" t="s">
        <v>35</v>
      </c>
      <c r="AN26" s="59" t="s">
        <v>1</v>
      </c>
      <c r="AO26" s="42" t="s">
        <v>1</v>
      </c>
      <c r="AP26" s="56" t="s">
        <v>5</v>
      </c>
      <c r="AQ26" s="42" t="s">
        <v>1</v>
      </c>
      <c r="AR26" s="63" t="s">
        <v>24</v>
      </c>
      <c r="AS26" s="62" t="s">
        <v>3</v>
      </c>
      <c r="AT26" s="61" t="s">
        <v>28</v>
      </c>
      <c r="AU26" s="60" t="s">
        <v>2</v>
      </c>
      <c r="AV26" s="59" t="s">
        <v>1</v>
      </c>
      <c r="AW26" s="58" t="s">
        <v>0</v>
      </c>
      <c r="AX26" s="60" t="s">
        <v>2</v>
      </c>
      <c r="AY26" s="52" t="s">
        <v>33</v>
      </c>
      <c r="AZ26" s="60" t="s">
        <v>2</v>
      </c>
      <c r="BA26" s="53" t="s">
        <v>37</v>
      </c>
      <c r="BB26" s="59" t="s">
        <v>1</v>
      </c>
      <c r="BC26" s="60" t="s">
        <v>2</v>
      </c>
      <c r="BD26" s="50" t="s">
        <v>34</v>
      </c>
      <c r="BE26" s="60" t="s">
        <v>2</v>
      </c>
      <c r="BF26" s="59" t="s">
        <v>1</v>
      </c>
      <c r="BG26" s="60" t="s">
        <v>2</v>
      </c>
      <c r="BH26" s="63" t="s">
        <v>24</v>
      </c>
      <c r="BI26" s="62" t="s">
        <v>3</v>
      </c>
    </row>
    <row r="27" spans="1:61" ht="14.45" x14ac:dyDescent="0.3">
      <c r="A27" s="28">
        <v>19</v>
      </c>
      <c r="B27" s="45" t="s">
        <v>3</v>
      </c>
      <c r="C27" s="42" t="s">
        <v>1</v>
      </c>
      <c r="D27" s="60" t="s">
        <v>2</v>
      </c>
      <c r="E27" s="59" t="s">
        <v>1</v>
      </c>
      <c r="F27" s="43" t="s">
        <v>2</v>
      </c>
      <c r="G27" s="56" t="s">
        <v>5</v>
      </c>
      <c r="H27" s="53" t="s">
        <v>37</v>
      </c>
      <c r="I27" s="52" t="s">
        <v>36</v>
      </c>
      <c r="J27" s="42" t="s">
        <v>1</v>
      </c>
      <c r="K27" s="59" t="s">
        <v>1</v>
      </c>
      <c r="L27" s="64" t="s">
        <v>27</v>
      </c>
      <c r="M27" s="56" t="s">
        <v>5</v>
      </c>
      <c r="N27" s="55" t="s">
        <v>4</v>
      </c>
      <c r="O27" s="63" t="s">
        <v>24</v>
      </c>
      <c r="P27" s="62" t="s">
        <v>3</v>
      </c>
      <c r="Q27" s="61" t="s">
        <v>28</v>
      </c>
      <c r="R27" s="60" t="s">
        <v>2</v>
      </c>
      <c r="S27" s="59" t="s">
        <v>1</v>
      </c>
      <c r="T27" s="58" t="s">
        <v>0</v>
      </c>
      <c r="U27" s="60" t="s">
        <v>2</v>
      </c>
      <c r="V27" s="46" t="s">
        <v>24</v>
      </c>
      <c r="W27" s="60" t="s">
        <v>2</v>
      </c>
      <c r="X27" s="53" t="s">
        <v>37</v>
      </c>
      <c r="Y27" s="59" t="s">
        <v>1</v>
      </c>
      <c r="Z27" s="60" t="s">
        <v>2</v>
      </c>
      <c r="AA27" s="46" t="s">
        <v>24</v>
      </c>
      <c r="AB27" s="60" t="s">
        <v>2</v>
      </c>
      <c r="AC27" s="59" t="s">
        <v>1</v>
      </c>
      <c r="AD27" s="60" t="s">
        <v>2</v>
      </c>
      <c r="AE27" s="63" t="s">
        <v>24</v>
      </c>
      <c r="AF27" s="62" t="s">
        <v>3</v>
      </c>
      <c r="AG27" s="61" t="s">
        <v>28</v>
      </c>
      <c r="AH27" s="60" t="s">
        <v>2</v>
      </c>
      <c r="AI27" s="59" t="s">
        <v>1</v>
      </c>
      <c r="AJ27" s="58" t="s">
        <v>0</v>
      </c>
      <c r="AK27" s="56" t="s">
        <v>5</v>
      </c>
      <c r="AL27" s="59" t="s">
        <v>1</v>
      </c>
      <c r="AM27" s="59" t="s">
        <v>1</v>
      </c>
      <c r="AN27" s="42" t="s">
        <v>1</v>
      </c>
      <c r="AO27" s="59" t="s">
        <v>1</v>
      </c>
      <c r="AP27" s="64" t="s">
        <v>27</v>
      </c>
      <c r="AQ27" s="56" t="s">
        <v>5</v>
      </c>
      <c r="AR27" s="55" t="s">
        <v>4</v>
      </c>
      <c r="AS27" s="63" t="s">
        <v>24</v>
      </c>
      <c r="AT27" s="62" t="s">
        <v>3</v>
      </c>
      <c r="AU27" s="61" t="s">
        <v>28</v>
      </c>
      <c r="AV27" s="60" t="s">
        <v>2</v>
      </c>
      <c r="AW27" s="59" t="s">
        <v>1</v>
      </c>
      <c r="AX27" s="58" t="s">
        <v>0</v>
      </c>
      <c r="AY27" s="60" t="s">
        <v>2</v>
      </c>
      <c r="AZ27" s="52" t="s">
        <v>33</v>
      </c>
      <c r="BA27" s="60" t="s">
        <v>2</v>
      </c>
      <c r="BB27" s="53" t="s">
        <v>37</v>
      </c>
      <c r="BC27" s="59" t="s">
        <v>1</v>
      </c>
      <c r="BD27" s="60" t="s">
        <v>2</v>
      </c>
      <c r="BE27" s="50" t="s">
        <v>34</v>
      </c>
      <c r="BF27" s="60" t="s">
        <v>2</v>
      </c>
      <c r="BG27" s="59" t="s">
        <v>1</v>
      </c>
      <c r="BH27" s="60" t="s">
        <v>2</v>
      </c>
      <c r="BI27" s="63" t="s">
        <v>24</v>
      </c>
    </row>
    <row r="28" spans="1:61" ht="14.45" x14ac:dyDescent="0.3">
      <c r="A28" s="28">
        <v>20</v>
      </c>
      <c r="B28" s="46" t="s">
        <v>24</v>
      </c>
      <c r="C28" s="62" t="s">
        <v>3</v>
      </c>
      <c r="D28" s="42" t="s">
        <v>1</v>
      </c>
      <c r="E28" s="60" t="s">
        <v>2</v>
      </c>
      <c r="F28" s="59" t="s">
        <v>1</v>
      </c>
      <c r="G28" s="58" t="s">
        <v>0</v>
      </c>
      <c r="H28" s="54" t="s">
        <v>38</v>
      </c>
      <c r="I28" s="59" t="s">
        <v>1</v>
      </c>
      <c r="J28" s="43" t="s">
        <v>2</v>
      </c>
      <c r="K28" s="51" t="s">
        <v>35</v>
      </c>
      <c r="L28" s="59" t="s">
        <v>1</v>
      </c>
      <c r="M28" s="42" t="s">
        <v>1</v>
      </c>
      <c r="N28" s="56" t="s">
        <v>5</v>
      </c>
      <c r="O28" s="42" t="s">
        <v>1</v>
      </c>
      <c r="P28" s="63" t="s">
        <v>24</v>
      </c>
      <c r="Q28" s="62" t="s">
        <v>3</v>
      </c>
      <c r="R28" s="61" t="s">
        <v>28</v>
      </c>
      <c r="S28" s="60" t="s">
        <v>2</v>
      </c>
      <c r="T28" s="59" t="s">
        <v>1</v>
      </c>
      <c r="U28" s="58" t="s">
        <v>0</v>
      </c>
      <c r="V28" s="60" t="s">
        <v>2</v>
      </c>
      <c r="W28" s="52" t="s">
        <v>33</v>
      </c>
      <c r="X28" s="60" t="s">
        <v>2</v>
      </c>
      <c r="Y28" s="59" t="s">
        <v>1</v>
      </c>
      <c r="Z28" s="59" t="s">
        <v>1</v>
      </c>
      <c r="AA28" s="60" t="s">
        <v>2</v>
      </c>
      <c r="AB28" s="50" t="s">
        <v>34</v>
      </c>
      <c r="AC28" s="60" t="s">
        <v>2</v>
      </c>
      <c r="AD28" s="59" t="s">
        <v>1</v>
      </c>
      <c r="AE28" s="60" t="s">
        <v>2</v>
      </c>
      <c r="AF28" s="63" t="s">
        <v>24</v>
      </c>
      <c r="AG28" s="62" t="s">
        <v>3</v>
      </c>
      <c r="AH28" s="61" t="s">
        <v>28</v>
      </c>
      <c r="AI28" s="60" t="s">
        <v>2</v>
      </c>
      <c r="AJ28" s="59" t="s">
        <v>1</v>
      </c>
      <c r="AK28" s="58" t="s">
        <v>0</v>
      </c>
      <c r="AL28" s="54" t="s">
        <v>38</v>
      </c>
      <c r="AM28" s="59" t="s">
        <v>1</v>
      </c>
      <c r="AN28" s="52" t="s">
        <v>36</v>
      </c>
      <c r="AO28" s="51" t="s">
        <v>35</v>
      </c>
      <c r="AP28" s="59" t="s">
        <v>1</v>
      </c>
      <c r="AQ28" s="42" t="s">
        <v>1</v>
      </c>
      <c r="AR28" s="56" t="s">
        <v>5</v>
      </c>
      <c r="AS28" s="42" t="s">
        <v>1</v>
      </c>
      <c r="AT28" s="63" t="s">
        <v>24</v>
      </c>
      <c r="AU28" s="62" t="s">
        <v>3</v>
      </c>
      <c r="AV28" s="61" t="s">
        <v>28</v>
      </c>
      <c r="AW28" s="60" t="s">
        <v>2</v>
      </c>
      <c r="AX28" s="59" t="s">
        <v>1</v>
      </c>
      <c r="AY28" s="58" t="s">
        <v>0</v>
      </c>
      <c r="AZ28" s="60" t="s">
        <v>2</v>
      </c>
      <c r="BA28" s="52" t="s">
        <v>33</v>
      </c>
      <c r="BB28" s="60" t="s">
        <v>2</v>
      </c>
      <c r="BC28" s="53" t="s">
        <v>37</v>
      </c>
      <c r="BD28" s="59" t="s">
        <v>1</v>
      </c>
      <c r="BE28" s="60" t="s">
        <v>2</v>
      </c>
      <c r="BF28" s="50" t="s">
        <v>34</v>
      </c>
      <c r="BG28" s="60" t="s">
        <v>2</v>
      </c>
      <c r="BH28" s="59" t="s">
        <v>1</v>
      </c>
      <c r="BI28" s="60" t="s">
        <v>2</v>
      </c>
    </row>
    <row r="29" spans="1:61" ht="14.45" x14ac:dyDescent="0.3">
      <c r="A29" s="28">
        <v>21</v>
      </c>
      <c r="B29" s="43" t="s">
        <v>2</v>
      </c>
      <c r="C29" s="63" t="s">
        <v>24</v>
      </c>
      <c r="D29" s="62" t="s">
        <v>3</v>
      </c>
      <c r="E29" s="42" t="s">
        <v>1</v>
      </c>
      <c r="F29" s="60" t="s">
        <v>2</v>
      </c>
      <c r="G29" s="59" t="s">
        <v>1</v>
      </c>
      <c r="H29" s="58" t="s">
        <v>0</v>
      </c>
      <c r="I29" s="56" t="s">
        <v>5</v>
      </c>
      <c r="J29" s="53" t="s">
        <v>37</v>
      </c>
      <c r="K29" s="52" t="s">
        <v>36</v>
      </c>
      <c r="L29" s="42" t="s">
        <v>1</v>
      </c>
      <c r="M29" s="59" t="s">
        <v>1</v>
      </c>
      <c r="N29" s="64" t="s">
        <v>27</v>
      </c>
      <c r="O29" s="56" t="s">
        <v>5</v>
      </c>
      <c r="P29" s="55" t="s">
        <v>4</v>
      </c>
      <c r="Q29" s="63" t="s">
        <v>24</v>
      </c>
      <c r="R29" s="62" t="s">
        <v>3</v>
      </c>
      <c r="S29" s="61" t="s">
        <v>28</v>
      </c>
      <c r="T29" s="60" t="s">
        <v>2</v>
      </c>
      <c r="U29" s="59" t="s">
        <v>1</v>
      </c>
      <c r="V29" s="58" t="s">
        <v>0</v>
      </c>
      <c r="W29" s="60" t="s">
        <v>2</v>
      </c>
      <c r="X29" s="46" t="s">
        <v>24</v>
      </c>
      <c r="Y29" s="60" t="s">
        <v>2</v>
      </c>
      <c r="Z29" s="53" t="s">
        <v>37</v>
      </c>
      <c r="AA29" s="59" t="s">
        <v>1</v>
      </c>
      <c r="AB29" s="60" t="s">
        <v>2</v>
      </c>
      <c r="AC29" s="46" t="s">
        <v>24</v>
      </c>
      <c r="AD29" s="60" t="s">
        <v>2</v>
      </c>
      <c r="AE29" s="59" t="s">
        <v>1</v>
      </c>
      <c r="AF29" s="60" t="s">
        <v>2</v>
      </c>
      <c r="AG29" s="63" t="s">
        <v>24</v>
      </c>
      <c r="AH29" s="62" t="s">
        <v>3</v>
      </c>
      <c r="AI29" s="61" t="s">
        <v>28</v>
      </c>
      <c r="AJ29" s="60" t="s">
        <v>2</v>
      </c>
      <c r="AK29" s="59" t="s">
        <v>1</v>
      </c>
      <c r="AL29" s="58" t="s">
        <v>0</v>
      </c>
      <c r="AM29" s="56" t="s">
        <v>5</v>
      </c>
      <c r="AN29" s="59" t="s">
        <v>1</v>
      </c>
      <c r="AO29" s="59" t="s">
        <v>1</v>
      </c>
      <c r="AP29" s="42" t="s">
        <v>1</v>
      </c>
      <c r="AQ29" s="59" t="s">
        <v>1</v>
      </c>
      <c r="AR29" s="64" t="s">
        <v>27</v>
      </c>
      <c r="AS29" s="56" t="s">
        <v>5</v>
      </c>
      <c r="AT29" s="55" t="s">
        <v>4</v>
      </c>
      <c r="AU29" s="63" t="s">
        <v>24</v>
      </c>
      <c r="AV29" s="62" t="s">
        <v>3</v>
      </c>
      <c r="AW29" s="61" t="s">
        <v>28</v>
      </c>
      <c r="AX29" s="60" t="s">
        <v>2</v>
      </c>
      <c r="AY29" s="59" t="s">
        <v>1</v>
      </c>
      <c r="AZ29" s="58" t="s">
        <v>0</v>
      </c>
      <c r="BA29" s="60" t="s">
        <v>2</v>
      </c>
      <c r="BB29" s="52" t="s">
        <v>33</v>
      </c>
      <c r="BC29" s="60" t="s">
        <v>2</v>
      </c>
      <c r="BD29" s="53" t="s">
        <v>37</v>
      </c>
      <c r="BE29" s="59" t="s">
        <v>1</v>
      </c>
      <c r="BF29" s="60" t="s">
        <v>2</v>
      </c>
      <c r="BG29" s="50" t="s">
        <v>34</v>
      </c>
      <c r="BH29" s="60" t="s">
        <v>2</v>
      </c>
      <c r="BI29" s="59" t="s">
        <v>1</v>
      </c>
    </row>
    <row r="30" spans="1:61" ht="14.45" x14ac:dyDescent="0.3">
      <c r="A30" s="28">
        <v>22</v>
      </c>
      <c r="B30" s="42" t="s">
        <v>1</v>
      </c>
      <c r="C30" s="60" t="s">
        <v>2</v>
      </c>
      <c r="D30" s="63" t="s">
        <v>24</v>
      </c>
      <c r="E30" s="62" t="s">
        <v>3</v>
      </c>
      <c r="F30" s="42" t="s">
        <v>1</v>
      </c>
      <c r="G30" s="60" t="s">
        <v>2</v>
      </c>
      <c r="H30" s="59" t="s">
        <v>1</v>
      </c>
      <c r="I30" s="43" t="s">
        <v>2</v>
      </c>
      <c r="J30" s="54" t="s">
        <v>38</v>
      </c>
      <c r="K30" s="59" t="s">
        <v>1</v>
      </c>
      <c r="L30" s="43" t="s">
        <v>2</v>
      </c>
      <c r="M30" s="51" t="s">
        <v>35</v>
      </c>
      <c r="N30" s="59" t="s">
        <v>1</v>
      </c>
      <c r="O30" s="42" t="s">
        <v>1</v>
      </c>
      <c r="P30" s="56" t="s">
        <v>5</v>
      </c>
      <c r="Q30" s="42" t="s">
        <v>1</v>
      </c>
      <c r="R30" s="63" t="s">
        <v>24</v>
      </c>
      <c r="S30" s="62" t="s">
        <v>3</v>
      </c>
      <c r="T30" s="61" t="s">
        <v>28</v>
      </c>
      <c r="U30" s="60" t="s">
        <v>2</v>
      </c>
      <c r="V30" s="59" t="s">
        <v>1</v>
      </c>
      <c r="W30" s="58" t="s">
        <v>0</v>
      </c>
      <c r="X30" s="60" t="s">
        <v>2</v>
      </c>
      <c r="Y30" s="52" t="s">
        <v>33</v>
      </c>
      <c r="Z30" s="60" t="s">
        <v>2</v>
      </c>
      <c r="AA30" s="59" t="s">
        <v>1</v>
      </c>
      <c r="AB30" s="59" t="s">
        <v>1</v>
      </c>
      <c r="AC30" s="60" t="s">
        <v>2</v>
      </c>
      <c r="AD30" s="50" t="s">
        <v>34</v>
      </c>
      <c r="AE30" s="60" t="s">
        <v>2</v>
      </c>
      <c r="AF30" s="59" t="s">
        <v>1</v>
      </c>
      <c r="AG30" s="60" t="s">
        <v>2</v>
      </c>
      <c r="AH30" s="63" t="s">
        <v>24</v>
      </c>
      <c r="AI30" s="62" t="s">
        <v>3</v>
      </c>
      <c r="AJ30" s="61" t="s">
        <v>28</v>
      </c>
      <c r="AK30" s="60" t="s">
        <v>2</v>
      </c>
      <c r="AL30" s="59" t="s">
        <v>1</v>
      </c>
      <c r="AM30" s="58" t="s">
        <v>0</v>
      </c>
      <c r="AN30" s="54" t="s">
        <v>38</v>
      </c>
      <c r="AO30" s="59" t="s">
        <v>1</v>
      </c>
      <c r="AP30" s="52" t="s">
        <v>36</v>
      </c>
      <c r="AQ30" s="51" t="s">
        <v>35</v>
      </c>
      <c r="AR30" s="59" t="s">
        <v>1</v>
      </c>
      <c r="AS30" s="42" t="s">
        <v>1</v>
      </c>
      <c r="AT30" s="56" t="s">
        <v>5</v>
      </c>
      <c r="AU30" s="42" t="s">
        <v>1</v>
      </c>
      <c r="AV30" s="63" t="s">
        <v>24</v>
      </c>
      <c r="AW30" s="62" t="s">
        <v>3</v>
      </c>
      <c r="AX30" s="61" t="s">
        <v>28</v>
      </c>
      <c r="AY30" s="60" t="s">
        <v>2</v>
      </c>
      <c r="AZ30" s="59" t="s">
        <v>1</v>
      </c>
      <c r="BA30" s="58" t="s">
        <v>0</v>
      </c>
      <c r="BB30" s="60" t="s">
        <v>2</v>
      </c>
      <c r="BC30" s="52" t="s">
        <v>33</v>
      </c>
      <c r="BD30" s="60" t="s">
        <v>2</v>
      </c>
      <c r="BE30" s="53" t="s">
        <v>37</v>
      </c>
      <c r="BF30" s="59" t="s">
        <v>1</v>
      </c>
      <c r="BG30" s="60" t="s">
        <v>2</v>
      </c>
      <c r="BH30" s="50" t="s">
        <v>34</v>
      </c>
      <c r="BI30" s="60" t="s">
        <v>2</v>
      </c>
    </row>
    <row r="31" spans="1:61" ht="14.45" x14ac:dyDescent="0.3">
      <c r="A31" s="28">
        <v>23</v>
      </c>
      <c r="B31" s="43" t="s">
        <v>2</v>
      </c>
      <c r="C31" s="59" t="s">
        <v>1</v>
      </c>
      <c r="D31" s="60" t="s">
        <v>2</v>
      </c>
      <c r="E31" s="63" t="s">
        <v>24</v>
      </c>
      <c r="F31" s="62" t="s">
        <v>3</v>
      </c>
      <c r="G31" s="42" t="s">
        <v>1</v>
      </c>
      <c r="H31" s="60" t="s">
        <v>2</v>
      </c>
      <c r="I31" s="59" t="s">
        <v>1</v>
      </c>
      <c r="J31" s="58" t="s">
        <v>0</v>
      </c>
      <c r="K31" s="56" t="s">
        <v>5</v>
      </c>
      <c r="L31" s="53" t="s">
        <v>37</v>
      </c>
      <c r="M31" s="52" t="s">
        <v>36</v>
      </c>
      <c r="N31" s="42" t="s">
        <v>1</v>
      </c>
      <c r="O31" s="59" t="s">
        <v>1</v>
      </c>
      <c r="P31" s="64" t="s">
        <v>27</v>
      </c>
      <c r="Q31" s="56" t="s">
        <v>5</v>
      </c>
      <c r="R31" s="55" t="s">
        <v>4</v>
      </c>
      <c r="S31" s="63" t="s">
        <v>24</v>
      </c>
      <c r="T31" s="62" t="s">
        <v>3</v>
      </c>
      <c r="U31" s="61" t="s">
        <v>28</v>
      </c>
      <c r="V31" s="60" t="s">
        <v>2</v>
      </c>
      <c r="W31" s="59" t="s">
        <v>1</v>
      </c>
      <c r="X31" s="58" t="s">
        <v>0</v>
      </c>
      <c r="Y31" s="60" t="s">
        <v>2</v>
      </c>
      <c r="Z31" s="46" t="s">
        <v>24</v>
      </c>
      <c r="AA31" s="60" t="s">
        <v>2</v>
      </c>
      <c r="AB31" s="53" t="s">
        <v>37</v>
      </c>
      <c r="AC31" s="59" t="s">
        <v>1</v>
      </c>
      <c r="AD31" s="60" t="s">
        <v>2</v>
      </c>
      <c r="AE31" s="46" t="s">
        <v>24</v>
      </c>
      <c r="AF31" s="60" t="s">
        <v>2</v>
      </c>
      <c r="AG31" s="59" t="s">
        <v>1</v>
      </c>
      <c r="AH31" s="60" t="s">
        <v>2</v>
      </c>
      <c r="AI31" s="63" t="s">
        <v>24</v>
      </c>
      <c r="AJ31" s="62" t="s">
        <v>3</v>
      </c>
      <c r="AK31" s="61" t="s">
        <v>28</v>
      </c>
      <c r="AL31" s="60" t="s">
        <v>2</v>
      </c>
      <c r="AM31" s="59" t="s">
        <v>1</v>
      </c>
      <c r="AN31" s="58" t="s">
        <v>0</v>
      </c>
      <c r="AO31" s="56" t="s">
        <v>5</v>
      </c>
      <c r="AP31" s="59" t="s">
        <v>1</v>
      </c>
      <c r="AQ31" s="59" t="s">
        <v>1</v>
      </c>
      <c r="AR31" s="42" t="s">
        <v>1</v>
      </c>
      <c r="AS31" s="59" t="s">
        <v>1</v>
      </c>
      <c r="AT31" s="64" t="s">
        <v>27</v>
      </c>
      <c r="AU31" s="56" t="s">
        <v>5</v>
      </c>
      <c r="AV31" s="55" t="s">
        <v>4</v>
      </c>
      <c r="AW31" s="63" t="s">
        <v>24</v>
      </c>
      <c r="AX31" s="62" t="s">
        <v>3</v>
      </c>
      <c r="AY31" s="61" t="s">
        <v>28</v>
      </c>
      <c r="AZ31" s="60" t="s">
        <v>2</v>
      </c>
      <c r="BA31" s="59" t="s">
        <v>1</v>
      </c>
      <c r="BB31" s="58" t="s">
        <v>0</v>
      </c>
      <c r="BC31" s="60" t="s">
        <v>2</v>
      </c>
      <c r="BD31" s="52" t="s">
        <v>33</v>
      </c>
      <c r="BE31" s="60" t="s">
        <v>2</v>
      </c>
      <c r="BF31" s="53" t="s">
        <v>37</v>
      </c>
      <c r="BG31" s="59" t="s">
        <v>1</v>
      </c>
      <c r="BH31" s="60" t="s">
        <v>2</v>
      </c>
      <c r="BI31" s="50" t="s">
        <v>34</v>
      </c>
    </row>
    <row r="32" spans="1:61" ht="14.45" x14ac:dyDescent="0.3">
      <c r="A32" s="28">
        <v>24</v>
      </c>
      <c r="B32" s="50" t="s">
        <v>34</v>
      </c>
      <c r="C32" s="60" t="s">
        <v>2</v>
      </c>
      <c r="D32" s="59" t="s">
        <v>1</v>
      </c>
      <c r="E32" s="60" t="s">
        <v>2</v>
      </c>
      <c r="F32" s="63" t="s">
        <v>24</v>
      </c>
      <c r="G32" s="62" t="s">
        <v>3</v>
      </c>
      <c r="H32" s="42" t="s">
        <v>1</v>
      </c>
      <c r="I32" s="60" t="s">
        <v>2</v>
      </c>
      <c r="J32" s="59" t="s">
        <v>1</v>
      </c>
      <c r="K32" s="58" t="s">
        <v>0</v>
      </c>
      <c r="L32" s="54" t="s">
        <v>38</v>
      </c>
      <c r="M32" s="59" t="s">
        <v>1</v>
      </c>
      <c r="N32" s="43" t="s">
        <v>2</v>
      </c>
      <c r="O32" s="51" t="s">
        <v>35</v>
      </c>
      <c r="P32" s="59" t="s">
        <v>1</v>
      </c>
      <c r="Q32" s="42" t="s">
        <v>1</v>
      </c>
      <c r="R32" s="56" t="s">
        <v>5</v>
      </c>
      <c r="S32" s="42" t="s">
        <v>1</v>
      </c>
      <c r="T32" s="63" t="s">
        <v>24</v>
      </c>
      <c r="U32" s="62" t="s">
        <v>3</v>
      </c>
      <c r="V32" s="61" t="s">
        <v>28</v>
      </c>
      <c r="W32" s="60" t="s">
        <v>2</v>
      </c>
      <c r="X32" s="59" t="s">
        <v>1</v>
      </c>
      <c r="Y32" s="58" t="s">
        <v>0</v>
      </c>
      <c r="Z32" s="60" t="s">
        <v>2</v>
      </c>
      <c r="AA32" s="52" t="s">
        <v>33</v>
      </c>
      <c r="AB32" s="60" t="s">
        <v>2</v>
      </c>
      <c r="AC32" s="59" t="s">
        <v>1</v>
      </c>
      <c r="AD32" s="59" t="s">
        <v>1</v>
      </c>
      <c r="AE32" s="60" t="s">
        <v>2</v>
      </c>
      <c r="AF32" s="50" t="s">
        <v>34</v>
      </c>
      <c r="AG32" s="60" t="s">
        <v>2</v>
      </c>
      <c r="AH32" s="59" t="s">
        <v>1</v>
      </c>
      <c r="AI32" s="60" t="s">
        <v>2</v>
      </c>
      <c r="AJ32" s="63" t="s">
        <v>24</v>
      </c>
      <c r="AK32" s="62" t="s">
        <v>3</v>
      </c>
      <c r="AL32" s="61" t="s">
        <v>28</v>
      </c>
      <c r="AM32" s="60" t="s">
        <v>2</v>
      </c>
      <c r="AN32" s="59" t="s">
        <v>1</v>
      </c>
      <c r="AO32" s="58" t="s">
        <v>0</v>
      </c>
      <c r="AP32" s="54" t="s">
        <v>38</v>
      </c>
      <c r="AQ32" s="59" t="s">
        <v>1</v>
      </c>
      <c r="AR32" s="52" t="s">
        <v>36</v>
      </c>
      <c r="AS32" s="51" t="s">
        <v>35</v>
      </c>
      <c r="AT32" s="59" t="s">
        <v>1</v>
      </c>
      <c r="AU32" s="42" t="s">
        <v>1</v>
      </c>
      <c r="AV32" s="56" t="s">
        <v>5</v>
      </c>
      <c r="AW32" s="42" t="s">
        <v>1</v>
      </c>
      <c r="AX32" s="63" t="s">
        <v>24</v>
      </c>
      <c r="AY32" s="62" t="s">
        <v>3</v>
      </c>
      <c r="AZ32" s="61" t="s">
        <v>28</v>
      </c>
      <c r="BA32" s="60" t="s">
        <v>2</v>
      </c>
      <c r="BB32" s="59" t="s">
        <v>1</v>
      </c>
      <c r="BC32" s="58" t="s">
        <v>0</v>
      </c>
      <c r="BD32" s="60" t="s">
        <v>2</v>
      </c>
      <c r="BE32" s="52" t="s">
        <v>33</v>
      </c>
      <c r="BF32" s="60" t="s">
        <v>2</v>
      </c>
      <c r="BG32" s="53" t="s">
        <v>37</v>
      </c>
      <c r="BH32" s="59" t="s">
        <v>1</v>
      </c>
      <c r="BI32" s="60" t="s">
        <v>2</v>
      </c>
    </row>
    <row r="33" spans="1:61" ht="14.45" x14ac:dyDescent="0.3">
      <c r="A33" s="28">
        <v>25</v>
      </c>
      <c r="B33" s="43" t="s">
        <v>2</v>
      </c>
      <c r="C33" s="46" t="s">
        <v>24</v>
      </c>
      <c r="D33" s="60" t="s">
        <v>2</v>
      </c>
      <c r="E33" s="59" t="s">
        <v>1</v>
      </c>
      <c r="F33" s="60" t="s">
        <v>2</v>
      </c>
      <c r="G33" s="63" t="s">
        <v>24</v>
      </c>
      <c r="H33" s="62" t="s">
        <v>3</v>
      </c>
      <c r="I33" s="42" t="s">
        <v>1</v>
      </c>
      <c r="J33" s="60" t="s">
        <v>2</v>
      </c>
      <c r="K33" s="59" t="s">
        <v>1</v>
      </c>
      <c r="L33" s="58" t="s">
        <v>0</v>
      </c>
      <c r="M33" s="56" t="s">
        <v>5</v>
      </c>
      <c r="N33" s="59" t="s">
        <v>1</v>
      </c>
      <c r="O33" s="52" t="s">
        <v>36</v>
      </c>
      <c r="P33" s="42" t="s">
        <v>1</v>
      </c>
      <c r="Q33" s="59" t="s">
        <v>1</v>
      </c>
      <c r="R33" s="64" t="s">
        <v>27</v>
      </c>
      <c r="S33" s="56" t="s">
        <v>5</v>
      </c>
      <c r="T33" s="55" t="s">
        <v>4</v>
      </c>
      <c r="U33" s="63" t="s">
        <v>24</v>
      </c>
      <c r="V33" s="62" t="s">
        <v>3</v>
      </c>
      <c r="W33" s="61" t="s">
        <v>28</v>
      </c>
      <c r="X33" s="60" t="s">
        <v>2</v>
      </c>
      <c r="Y33" s="59" t="s">
        <v>1</v>
      </c>
      <c r="Z33" s="58" t="s">
        <v>0</v>
      </c>
      <c r="AA33" s="60" t="s">
        <v>2</v>
      </c>
      <c r="AB33" s="46" t="s">
        <v>24</v>
      </c>
      <c r="AC33" s="60" t="s">
        <v>2</v>
      </c>
      <c r="AD33" s="53" t="s">
        <v>37</v>
      </c>
      <c r="AE33" s="59" t="s">
        <v>1</v>
      </c>
      <c r="AF33" s="60" t="s">
        <v>2</v>
      </c>
      <c r="AG33" s="46" t="s">
        <v>24</v>
      </c>
      <c r="AH33" s="60" t="s">
        <v>2</v>
      </c>
      <c r="AI33" s="59" t="s">
        <v>1</v>
      </c>
      <c r="AJ33" s="60" t="s">
        <v>2</v>
      </c>
      <c r="AK33" s="63" t="s">
        <v>24</v>
      </c>
      <c r="AL33" s="62" t="s">
        <v>3</v>
      </c>
      <c r="AM33" s="61" t="s">
        <v>28</v>
      </c>
      <c r="AN33" s="60" t="s">
        <v>2</v>
      </c>
      <c r="AO33" s="59" t="s">
        <v>1</v>
      </c>
      <c r="AP33" s="58" t="s">
        <v>0</v>
      </c>
      <c r="AQ33" s="56" t="s">
        <v>5</v>
      </c>
      <c r="AR33" s="59" t="s">
        <v>1</v>
      </c>
      <c r="AS33" s="59" t="s">
        <v>1</v>
      </c>
      <c r="AT33" s="42" t="s">
        <v>1</v>
      </c>
      <c r="AU33" s="59" t="s">
        <v>1</v>
      </c>
      <c r="AV33" s="64" t="s">
        <v>27</v>
      </c>
      <c r="AW33" s="56" t="s">
        <v>5</v>
      </c>
      <c r="AX33" s="55" t="s">
        <v>4</v>
      </c>
      <c r="AY33" s="63" t="s">
        <v>24</v>
      </c>
      <c r="AZ33" s="62" t="s">
        <v>3</v>
      </c>
      <c r="BA33" s="61" t="s">
        <v>28</v>
      </c>
      <c r="BB33" s="60" t="s">
        <v>2</v>
      </c>
      <c r="BC33" s="59" t="s">
        <v>1</v>
      </c>
      <c r="BD33" s="58" t="s">
        <v>0</v>
      </c>
      <c r="BE33" s="60" t="s">
        <v>2</v>
      </c>
      <c r="BF33" s="52" t="s">
        <v>33</v>
      </c>
      <c r="BG33" s="60" t="s">
        <v>2</v>
      </c>
      <c r="BH33" s="53" t="s">
        <v>37</v>
      </c>
      <c r="BI33" s="59" t="s">
        <v>1</v>
      </c>
    </row>
    <row r="34" spans="1:61" ht="14.45" x14ac:dyDescent="0.3">
      <c r="A34" s="28">
        <v>26</v>
      </c>
      <c r="B34" s="42" t="s">
        <v>1</v>
      </c>
      <c r="C34" s="60" t="s">
        <v>2</v>
      </c>
      <c r="D34" s="50" t="s">
        <v>34</v>
      </c>
      <c r="E34" s="60" t="s">
        <v>2</v>
      </c>
      <c r="F34" s="59" t="s">
        <v>1</v>
      </c>
      <c r="G34" s="60" t="s">
        <v>2</v>
      </c>
      <c r="H34" s="63" t="s">
        <v>24</v>
      </c>
      <c r="I34" s="62" t="s">
        <v>3</v>
      </c>
      <c r="J34" s="61" t="s">
        <v>28</v>
      </c>
      <c r="K34" s="60" t="s">
        <v>2</v>
      </c>
      <c r="L34" s="59" t="s">
        <v>1</v>
      </c>
      <c r="M34" s="58" t="s">
        <v>0</v>
      </c>
      <c r="N34" s="54" t="s">
        <v>38</v>
      </c>
      <c r="O34" s="59" t="s">
        <v>1</v>
      </c>
      <c r="P34" s="43" t="s">
        <v>2</v>
      </c>
      <c r="Q34" s="51" t="s">
        <v>35</v>
      </c>
      <c r="R34" s="59" t="s">
        <v>1</v>
      </c>
      <c r="S34" s="42" t="s">
        <v>1</v>
      </c>
      <c r="T34" s="56" t="s">
        <v>5</v>
      </c>
      <c r="U34" s="42" t="s">
        <v>1</v>
      </c>
      <c r="V34" s="63" t="s">
        <v>24</v>
      </c>
      <c r="W34" s="62" t="s">
        <v>3</v>
      </c>
      <c r="X34" s="61" t="s">
        <v>28</v>
      </c>
      <c r="Y34" s="60" t="s">
        <v>2</v>
      </c>
      <c r="Z34" s="59" t="s">
        <v>1</v>
      </c>
      <c r="AA34" s="58" t="s">
        <v>0</v>
      </c>
      <c r="AB34" s="60" t="s">
        <v>2</v>
      </c>
      <c r="AC34" s="52" t="s">
        <v>33</v>
      </c>
      <c r="AD34" s="60" t="s">
        <v>2</v>
      </c>
      <c r="AE34" s="59" t="s">
        <v>1</v>
      </c>
      <c r="AF34" s="59" t="s">
        <v>1</v>
      </c>
      <c r="AG34" s="60" t="s">
        <v>2</v>
      </c>
      <c r="AH34" s="50" t="s">
        <v>34</v>
      </c>
      <c r="AI34" s="60" t="s">
        <v>2</v>
      </c>
      <c r="AJ34" s="59" t="s">
        <v>1</v>
      </c>
      <c r="AK34" s="60" t="s">
        <v>2</v>
      </c>
      <c r="AL34" s="63" t="s">
        <v>24</v>
      </c>
      <c r="AM34" s="62" t="s">
        <v>3</v>
      </c>
      <c r="AN34" s="61" t="s">
        <v>28</v>
      </c>
      <c r="AO34" s="60" t="s">
        <v>2</v>
      </c>
      <c r="AP34" s="59" t="s">
        <v>1</v>
      </c>
      <c r="AQ34" s="58" t="s">
        <v>0</v>
      </c>
      <c r="AR34" s="54" t="s">
        <v>38</v>
      </c>
      <c r="AS34" s="59" t="s">
        <v>1</v>
      </c>
      <c r="AT34" s="52" t="s">
        <v>36</v>
      </c>
      <c r="AU34" s="51" t="s">
        <v>35</v>
      </c>
      <c r="AV34" s="59" t="s">
        <v>1</v>
      </c>
      <c r="AW34" s="42" t="s">
        <v>1</v>
      </c>
      <c r="AX34" s="56" t="s">
        <v>5</v>
      </c>
      <c r="AY34" s="55" t="s">
        <v>4</v>
      </c>
      <c r="AZ34" s="63" t="s">
        <v>24</v>
      </c>
      <c r="BA34" s="62" t="s">
        <v>3</v>
      </c>
      <c r="BB34" s="61" t="s">
        <v>28</v>
      </c>
      <c r="BC34" s="60" t="s">
        <v>2</v>
      </c>
      <c r="BD34" s="59" t="s">
        <v>1</v>
      </c>
      <c r="BE34" s="58" t="s">
        <v>0</v>
      </c>
      <c r="BF34" s="60" t="s">
        <v>2</v>
      </c>
      <c r="BG34" s="52" t="s">
        <v>33</v>
      </c>
      <c r="BH34" s="60" t="s">
        <v>2</v>
      </c>
      <c r="BI34" s="53" t="s">
        <v>37</v>
      </c>
    </row>
    <row r="35" spans="1:61" ht="14.45" x14ac:dyDescent="0.3">
      <c r="A35" s="28">
        <v>27</v>
      </c>
      <c r="B35" s="59" t="s">
        <v>1</v>
      </c>
      <c r="C35" s="59" t="s">
        <v>1</v>
      </c>
      <c r="D35" s="60" t="s">
        <v>2</v>
      </c>
      <c r="E35" s="46" t="s">
        <v>24</v>
      </c>
      <c r="F35" s="60" t="s">
        <v>2</v>
      </c>
      <c r="G35" s="59" t="s">
        <v>1</v>
      </c>
      <c r="H35" s="60" t="s">
        <v>2</v>
      </c>
      <c r="I35" s="63" t="s">
        <v>24</v>
      </c>
      <c r="J35" s="62" t="s">
        <v>3</v>
      </c>
      <c r="K35" s="42" t="s">
        <v>1</v>
      </c>
      <c r="L35" s="60" t="s">
        <v>2</v>
      </c>
      <c r="M35" s="59" t="s">
        <v>1</v>
      </c>
      <c r="N35" s="58" t="s">
        <v>0</v>
      </c>
      <c r="O35" s="56" t="s">
        <v>5</v>
      </c>
      <c r="P35" s="59" t="s">
        <v>1</v>
      </c>
      <c r="Q35" s="52" t="s">
        <v>36</v>
      </c>
      <c r="R35" s="42" t="s">
        <v>1</v>
      </c>
      <c r="S35" s="59" t="s">
        <v>1</v>
      </c>
      <c r="T35" s="64" t="s">
        <v>27</v>
      </c>
      <c r="U35" s="56" t="s">
        <v>5</v>
      </c>
      <c r="V35" s="55" t="s">
        <v>4</v>
      </c>
      <c r="W35" s="63" t="s">
        <v>24</v>
      </c>
      <c r="X35" s="62" t="s">
        <v>3</v>
      </c>
      <c r="Y35" s="61" t="s">
        <v>28</v>
      </c>
      <c r="Z35" s="60" t="s">
        <v>2</v>
      </c>
      <c r="AA35" s="59" t="s">
        <v>1</v>
      </c>
      <c r="AB35" s="58" t="s">
        <v>0</v>
      </c>
      <c r="AC35" s="60" t="s">
        <v>2</v>
      </c>
      <c r="AD35" s="46" t="s">
        <v>24</v>
      </c>
      <c r="AE35" s="60" t="s">
        <v>2</v>
      </c>
      <c r="AF35" s="53" t="s">
        <v>37</v>
      </c>
      <c r="AG35" s="59" t="s">
        <v>1</v>
      </c>
      <c r="AH35" s="60" t="s">
        <v>2</v>
      </c>
      <c r="AI35" s="46" t="s">
        <v>24</v>
      </c>
      <c r="AJ35" s="60" t="s">
        <v>2</v>
      </c>
      <c r="AK35" s="59" t="s">
        <v>1</v>
      </c>
      <c r="AL35" s="60" t="s">
        <v>2</v>
      </c>
      <c r="AM35" s="63" t="s">
        <v>24</v>
      </c>
      <c r="AN35" s="62" t="s">
        <v>3</v>
      </c>
      <c r="AO35" s="61" t="s">
        <v>28</v>
      </c>
      <c r="AP35" s="60" t="s">
        <v>2</v>
      </c>
      <c r="AQ35" s="59" t="s">
        <v>1</v>
      </c>
      <c r="AR35" s="58" t="s">
        <v>0</v>
      </c>
      <c r="AS35" s="56" t="s">
        <v>5</v>
      </c>
      <c r="AT35" s="59" t="s">
        <v>1</v>
      </c>
      <c r="AU35" s="59" t="s">
        <v>1</v>
      </c>
      <c r="AV35" s="42" t="s">
        <v>1</v>
      </c>
      <c r="AW35" s="59" t="s">
        <v>1</v>
      </c>
      <c r="AX35" s="64" t="s">
        <v>27</v>
      </c>
      <c r="AY35" s="56" t="s">
        <v>5</v>
      </c>
      <c r="AZ35" s="55" t="s">
        <v>4</v>
      </c>
      <c r="BA35" s="63" t="s">
        <v>24</v>
      </c>
      <c r="BB35" s="62" t="s">
        <v>3</v>
      </c>
      <c r="BC35" s="61" t="s">
        <v>28</v>
      </c>
      <c r="BD35" s="60" t="s">
        <v>2</v>
      </c>
      <c r="BE35" s="59" t="s">
        <v>1</v>
      </c>
      <c r="BF35" s="58" t="s">
        <v>0</v>
      </c>
      <c r="BG35" s="60" t="s">
        <v>2</v>
      </c>
      <c r="BH35" s="52" t="s">
        <v>33</v>
      </c>
      <c r="BI35" s="60" t="s">
        <v>2</v>
      </c>
    </row>
    <row r="36" spans="1:61" ht="14.45" x14ac:dyDescent="0.3">
      <c r="A36" s="28">
        <v>28</v>
      </c>
      <c r="B36" s="43" t="s">
        <v>2</v>
      </c>
      <c r="C36" s="59" t="s">
        <v>1</v>
      </c>
      <c r="D36" s="59" t="s">
        <v>1</v>
      </c>
      <c r="E36" s="60" t="s">
        <v>2</v>
      </c>
      <c r="F36" s="50" t="s">
        <v>34</v>
      </c>
      <c r="G36" s="60" t="s">
        <v>2</v>
      </c>
      <c r="H36" s="59" t="s">
        <v>1</v>
      </c>
      <c r="I36" s="60" t="s">
        <v>2</v>
      </c>
      <c r="J36" s="63" t="s">
        <v>24</v>
      </c>
      <c r="K36" s="62" t="s">
        <v>3</v>
      </c>
      <c r="L36" s="61" t="s">
        <v>28</v>
      </c>
      <c r="M36" s="60" t="s">
        <v>2</v>
      </c>
      <c r="N36" s="59" t="s">
        <v>1</v>
      </c>
      <c r="O36" s="58" t="s">
        <v>0</v>
      </c>
      <c r="P36" s="54" t="s">
        <v>38</v>
      </c>
      <c r="Q36" s="59" t="s">
        <v>1</v>
      </c>
      <c r="R36" s="43" t="s">
        <v>2</v>
      </c>
      <c r="S36" s="51" t="s">
        <v>35</v>
      </c>
      <c r="T36" s="59" t="s">
        <v>1</v>
      </c>
      <c r="U36" s="42" t="s">
        <v>1</v>
      </c>
      <c r="V36" s="56" t="s">
        <v>5</v>
      </c>
      <c r="W36" s="42" t="s">
        <v>1</v>
      </c>
      <c r="X36" s="63" t="s">
        <v>24</v>
      </c>
      <c r="Y36" s="62" t="s">
        <v>3</v>
      </c>
      <c r="Z36" s="61" t="s">
        <v>28</v>
      </c>
      <c r="AA36" s="60" t="s">
        <v>2</v>
      </c>
      <c r="AB36" s="59" t="s">
        <v>1</v>
      </c>
      <c r="AC36" s="58" t="s">
        <v>0</v>
      </c>
      <c r="AD36" s="60" t="s">
        <v>2</v>
      </c>
      <c r="AE36" s="52" t="s">
        <v>33</v>
      </c>
      <c r="AF36" s="60" t="s">
        <v>2</v>
      </c>
      <c r="AG36" s="59" t="s">
        <v>1</v>
      </c>
      <c r="AH36" s="59" t="s">
        <v>1</v>
      </c>
      <c r="AI36" s="60" t="s">
        <v>2</v>
      </c>
      <c r="AJ36" s="50" t="s">
        <v>34</v>
      </c>
      <c r="AK36" s="60" t="s">
        <v>2</v>
      </c>
      <c r="AL36" s="59" t="s">
        <v>1</v>
      </c>
      <c r="AM36" s="60" t="s">
        <v>2</v>
      </c>
      <c r="AN36" s="63" t="s">
        <v>24</v>
      </c>
      <c r="AO36" s="62" t="s">
        <v>3</v>
      </c>
      <c r="AP36" s="61" t="s">
        <v>28</v>
      </c>
      <c r="AQ36" s="60" t="s">
        <v>2</v>
      </c>
      <c r="AR36" s="59" t="s">
        <v>1</v>
      </c>
      <c r="AS36" s="58" t="s">
        <v>0</v>
      </c>
      <c r="AT36" s="54" t="s">
        <v>38</v>
      </c>
      <c r="AU36" s="59" t="s">
        <v>1</v>
      </c>
      <c r="AV36" s="52" t="s">
        <v>36</v>
      </c>
      <c r="AW36" s="51" t="s">
        <v>35</v>
      </c>
      <c r="AX36" s="59" t="s">
        <v>1</v>
      </c>
      <c r="AY36" s="64" t="s">
        <v>27</v>
      </c>
      <c r="AZ36" s="56" t="s">
        <v>5</v>
      </c>
      <c r="BA36" s="55" t="s">
        <v>4</v>
      </c>
      <c r="BB36" s="63" t="s">
        <v>24</v>
      </c>
      <c r="BC36" s="62" t="s">
        <v>3</v>
      </c>
      <c r="BD36" s="61" t="s">
        <v>28</v>
      </c>
      <c r="BE36" s="60" t="s">
        <v>2</v>
      </c>
      <c r="BF36" s="59" t="s">
        <v>1</v>
      </c>
      <c r="BG36" s="58" t="s">
        <v>0</v>
      </c>
      <c r="BH36" s="60" t="s">
        <v>2</v>
      </c>
      <c r="BI36" s="52" t="s">
        <v>33</v>
      </c>
    </row>
    <row r="37" spans="1:61" ht="14.45" x14ac:dyDescent="0.3">
      <c r="A37" s="28">
        <v>29</v>
      </c>
      <c r="B37" s="36" t="s">
        <v>29</v>
      </c>
      <c r="C37" s="60" t="s">
        <v>2</v>
      </c>
      <c r="D37" s="59" t="s">
        <v>1</v>
      </c>
      <c r="E37" s="59" t="s">
        <v>1</v>
      </c>
      <c r="F37" s="60" t="s">
        <v>2</v>
      </c>
      <c r="G37" s="46" t="s">
        <v>24</v>
      </c>
      <c r="H37" s="60" t="s">
        <v>2</v>
      </c>
      <c r="I37" s="59" t="s">
        <v>1</v>
      </c>
      <c r="J37" s="60" t="s">
        <v>2</v>
      </c>
      <c r="K37" s="63" t="s">
        <v>24</v>
      </c>
      <c r="L37" s="62" t="s">
        <v>3</v>
      </c>
      <c r="M37" s="42" t="s">
        <v>1</v>
      </c>
      <c r="N37" s="60" t="s">
        <v>2</v>
      </c>
      <c r="O37" s="59" t="s">
        <v>1</v>
      </c>
      <c r="P37" s="58" t="s">
        <v>0</v>
      </c>
      <c r="Q37" s="56" t="s">
        <v>5</v>
      </c>
      <c r="R37" s="59" t="s">
        <v>1</v>
      </c>
      <c r="S37" s="52" t="s">
        <v>36</v>
      </c>
      <c r="T37" s="42" t="s">
        <v>1</v>
      </c>
      <c r="U37" s="59" t="s">
        <v>1</v>
      </c>
      <c r="V37" s="64" t="s">
        <v>27</v>
      </c>
      <c r="W37" s="56" t="s">
        <v>5</v>
      </c>
      <c r="X37" s="55" t="s">
        <v>4</v>
      </c>
      <c r="Y37" s="63" t="s">
        <v>24</v>
      </c>
      <c r="Z37" s="62" t="s">
        <v>3</v>
      </c>
      <c r="AA37" s="61" t="s">
        <v>28</v>
      </c>
      <c r="AB37" s="60" t="s">
        <v>2</v>
      </c>
      <c r="AC37" s="59" t="s">
        <v>1</v>
      </c>
      <c r="AD37" s="58" t="s">
        <v>0</v>
      </c>
      <c r="AE37" s="60" t="s">
        <v>2</v>
      </c>
      <c r="AF37" s="56" t="s">
        <v>5</v>
      </c>
      <c r="AG37" s="60" t="s">
        <v>2</v>
      </c>
      <c r="AH37" s="53" t="s">
        <v>37</v>
      </c>
      <c r="AI37" s="59" t="s">
        <v>1</v>
      </c>
      <c r="AJ37" s="60" t="s">
        <v>2</v>
      </c>
      <c r="AK37" s="46" t="s">
        <v>24</v>
      </c>
      <c r="AL37" s="60" t="s">
        <v>2</v>
      </c>
      <c r="AM37" s="59" t="s">
        <v>1</v>
      </c>
      <c r="AN37" s="60" t="s">
        <v>2</v>
      </c>
      <c r="AO37" s="63" t="s">
        <v>24</v>
      </c>
      <c r="AP37" s="62" t="s">
        <v>3</v>
      </c>
      <c r="AQ37" s="61" t="s">
        <v>28</v>
      </c>
      <c r="AR37" s="60" t="s">
        <v>2</v>
      </c>
      <c r="AS37" s="59" t="s">
        <v>1</v>
      </c>
      <c r="AT37" s="58" t="s">
        <v>0</v>
      </c>
      <c r="AU37" s="56" t="s">
        <v>5</v>
      </c>
      <c r="AV37" s="59" t="s">
        <v>1</v>
      </c>
      <c r="AW37" s="59" t="s">
        <v>1</v>
      </c>
      <c r="AX37" s="42" t="s">
        <v>1</v>
      </c>
      <c r="AY37" s="59" t="s">
        <v>1</v>
      </c>
      <c r="AZ37" s="64" t="s">
        <v>27</v>
      </c>
      <c r="BA37" s="56" t="s">
        <v>5</v>
      </c>
      <c r="BB37" s="55" t="s">
        <v>4</v>
      </c>
      <c r="BC37" s="63" t="s">
        <v>24</v>
      </c>
      <c r="BD37" s="62" t="s">
        <v>3</v>
      </c>
      <c r="BE37" s="61" t="s">
        <v>28</v>
      </c>
      <c r="BF37" s="60" t="s">
        <v>2</v>
      </c>
      <c r="BG37" s="59" t="s">
        <v>1</v>
      </c>
      <c r="BH37" s="58" t="s">
        <v>0</v>
      </c>
      <c r="BI37" s="60" t="s">
        <v>2</v>
      </c>
    </row>
    <row r="38" spans="1:61" ht="14.45" x14ac:dyDescent="0.3">
      <c r="A38" s="28">
        <v>30</v>
      </c>
      <c r="B38" s="43" t="s">
        <v>2</v>
      </c>
      <c r="C38" s="45" t="s">
        <v>3</v>
      </c>
      <c r="D38" s="60" t="s">
        <v>2</v>
      </c>
      <c r="E38" s="59" t="s">
        <v>1</v>
      </c>
      <c r="F38" s="59" t="s">
        <v>1</v>
      </c>
      <c r="G38" s="60" t="s">
        <v>2</v>
      </c>
      <c r="H38" s="50" t="s">
        <v>34</v>
      </c>
      <c r="I38" s="60" t="s">
        <v>2</v>
      </c>
      <c r="J38" s="59" t="s">
        <v>1</v>
      </c>
      <c r="K38" s="60" t="s">
        <v>2</v>
      </c>
      <c r="L38" s="63" t="s">
        <v>24</v>
      </c>
      <c r="M38" s="62" t="s">
        <v>3</v>
      </c>
      <c r="N38" s="61" t="s">
        <v>28</v>
      </c>
      <c r="O38" s="60" t="s">
        <v>2</v>
      </c>
      <c r="P38" s="59" t="s">
        <v>1</v>
      </c>
      <c r="Q38" s="58" t="s">
        <v>0</v>
      </c>
      <c r="R38" s="54" t="s">
        <v>38</v>
      </c>
      <c r="S38" s="59" t="s">
        <v>1</v>
      </c>
      <c r="T38" s="52" t="s">
        <v>36</v>
      </c>
      <c r="U38" s="51" t="s">
        <v>35</v>
      </c>
      <c r="V38" s="59" t="s">
        <v>1</v>
      </c>
      <c r="W38" s="42" t="s">
        <v>1</v>
      </c>
      <c r="X38" s="56" t="s">
        <v>5</v>
      </c>
      <c r="Y38" s="42" t="s">
        <v>1</v>
      </c>
      <c r="Z38" s="63" t="s">
        <v>24</v>
      </c>
      <c r="AA38" s="62" t="s">
        <v>3</v>
      </c>
      <c r="AB38" s="61" t="s">
        <v>28</v>
      </c>
      <c r="AC38" s="60" t="s">
        <v>2</v>
      </c>
      <c r="AD38" s="59" t="s">
        <v>1</v>
      </c>
      <c r="AE38" s="58" t="s">
        <v>0</v>
      </c>
      <c r="AF38" s="60" t="s">
        <v>2</v>
      </c>
      <c r="AG38" s="52" t="s">
        <v>33</v>
      </c>
      <c r="AH38" s="60" t="s">
        <v>2</v>
      </c>
      <c r="AI38" s="59" t="s">
        <v>1</v>
      </c>
      <c r="AJ38" s="59" t="s">
        <v>1</v>
      </c>
      <c r="AK38" s="60" t="s">
        <v>2</v>
      </c>
      <c r="AL38" s="50" t="s">
        <v>34</v>
      </c>
      <c r="AM38" s="60" t="s">
        <v>2</v>
      </c>
      <c r="AN38" s="59" t="s">
        <v>1</v>
      </c>
      <c r="AO38" s="60" t="s">
        <v>2</v>
      </c>
      <c r="AP38" s="63" t="s">
        <v>24</v>
      </c>
      <c r="AQ38" s="62" t="s">
        <v>3</v>
      </c>
      <c r="AR38" s="61" t="s">
        <v>28</v>
      </c>
      <c r="AS38" s="60" t="s">
        <v>2</v>
      </c>
      <c r="AT38" s="59" t="s">
        <v>1</v>
      </c>
      <c r="AU38" s="58" t="s">
        <v>0</v>
      </c>
      <c r="AV38" s="54" t="s">
        <v>38</v>
      </c>
      <c r="AW38" s="59" t="s">
        <v>1</v>
      </c>
      <c r="AX38" s="52" t="s">
        <v>36</v>
      </c>
      <c r="AY38" s="51" t="s">
        <v>35</v>
      </c>
      <c r="AZ38" s="59" t="s">
        <v>1</v>
      </c>
      <c r="BA38" s="64" t="s">
        <v>27</v>
      </c>
      <c r="BB38" s="56" t="s">
        <v>5</v>
      </c>
      <c r="BC38" s="55" t="s">
        <v>4</v>
      </c>
      <c r="BD38" s="63" t="s">
        <v>24</v>
      </c>
      <c r="BE38" s="62" t="s">
        <v>3</v>
      </c>
      <c r="BF38" s="61" t="s">
        <v>28</v>
      </c>
      <c r="BG38" s="60" t="s">
        <v>2</v>
      </c>
      <c r="BH38" s="59" t="s">
        <v>1</v>
      </c>
      <c r="BI38" s="58" t="s">
        <v>0</v>
      </c>
    </row>
    <row r="39" spans="1:61" ht="8.25" customHeight="1" x14ac:dyDescent="0.25"/>
    <row r="40" spans="1:61" ht="11.25" customHeight="1" x14ac:dyDescent="0.3">
      <c r="I40" s="40"/>
    </row>
    <row r="41" spans="1:61" hidden="1" x14ac:dyDescent="0.25"/>
    <row r="42" spans="1:61" ht="14.45" x14ac:dyDescent="0.3">
      <c r="C42" s="29" t="s">
        <v>25</v>
      </c>
      <c r="D42" s="29" t="s">
        <v>26</v>
      </c>
    </row>
    <row r="43" spans="1:61" ht="14.45" x14ac:dyDescent="0.3">
      <c r="B43" s="41" t="s">
        <v>0</v>
      </c>
      <c r="C43">
        <f>'CAMPAÑA LOC. 15 MIN'!H5</f>
        <v>118</v>
      </c>
      <c r="D43">
        <f>COUNTIF($B$9:$BI$38, B43)</f>
        <v>118</v>
      </c>
      <c r="F43">
        <f t="shared" ref="F43:F58" si="0">D43-C43</f>
        <v>0</v>
      </c>
    </row>
    <row r="44" spans="1:61" ht="14.45" x14ac:dyDescent="0.3">
      <c r="B44" s="42" t="s">
        <v>1</v>
      </c>
      <c r="C44">
        <f>'CAMPAÑA LOC. 15 MIN'!H6</f>
        <v>486</v>
      </c>
      <c r="D44">
        <f t="shared" ref="D44:D58" si="1">COUNTIF($B$9:$BI$38, B44)</f>
        <v>486</v>
      </c>
      <c r="F44">
        <f t="shared" si="0"/>
        <v>0</v>
      </c>
    </row>
    <row r="45" spans="1:61" x14ac:dyDescent="0.25">
      <c r="B45" s="43" t="s">
        <v>2</v>
      </c>
      <c r="C45">
        <f>'CAMPAÑA LOC. 15 MIN'!H7</f>
        <v>433</v>
      </c>
      <c r="D45">
        <f t="shared" si="1"/>
        <v>433</v>
      </c>
      <c r="F45">
        <f t="shared" si="0"/>
        <v>0</v>
      </c>
    </row>
    <row r="46" spans="1:61" x14ac:dyDescent="0.25">
      <c r="B46" s="44" t="s">
        <v>28</v>
      </c>
      <c r="C46">
        <f>'CAMPAÑA LOC. 15 MIN'!H8</f>
        <v>105</v>
      </c>
      <c r="D46">
        <f t="shared" si="1"/>
        <v>105</v>
      </c>
      <c r="F46">
        <f t="shared" si="0"/>
        <v>0</v>
      </c>
    </row>
    <row r="47" spans="1:61" x14ac:dyDescent="0.25">
      <c r="B47" s="45" t="s">
        <v>3</v>
      </c>
      <c r="C47">
        <f>'CAMPAÑA LOC. 15 MIN'!H9</f>
        <v>122</v>
      </c>
      <c r="D47">
        <f t="shared" si="1"/>
        <v>122</v>
      </c>
      <c r="F47">
        <f t="shared" si="0"/>
        <v>0</v>
      </c>
    </row>
    <row r="48" spans="1:61" x14ac:dyDescent="0.25">
      <c r="B48" s="46" t="s">
        <v>24</v>
      </c>
      <c r="C48">
        <f>'CAMPAÑA LOC. 15 MIN'!H10</f>
        <v>156</v>
      </c>
      <c r="D48">
        <f t="shared" si="1"/>
        <v>156</v>
      </c>
      <c r="F48">
        <f t="shared" si="0"/>
        <v>0</v>
      </c>
    </row>
    <row r="49" spans="2:6" x14ac:dyDescent="0.25">
      <c r="B49" s="55" t="s">
        <v>4</v>
      </c>
      <c r="C49">
        <f>'CAMPAÑA LOC. 15 MIN'!H11</f>
        <v>36</v>
      </c>
      <c r="D49">
        <f t="shared" si="1"/>
        <v>36</v>
      </c>
      <c r="F49">
        <f t="shared" si="0"/>
        <v>0</v>
      </c>
    </row>
    <row r="50" spans="2:6" x14ac:dyDescent="0.25">
      <c r="B50" s="56" t="s">
        <v>5</v>
      </c>
      <c r="C50">
        <f>'CAMPAÑA LOC. 15 MIN'!H12</f>
        <v>88</v>
      </c>
      <c r="D50">
        <f t="shared" si="1"/>
        <v>88</v>
      </c>
      <c r="F50">
        <f t="shared" si="0"/>
        <v>0</v>
      </c>
    </row>
    <row r="51" spans="2:6" x14ac:dyDescent="0.25">
      <c r="B51" s="57" t="s">
        <v>27</v>
      </c>
      <c r="C51">
        <f>'CAMPAÑA LOC. 15 MIN'!H13</f>
        <v>36</v>
      </c>
      <c r="D51">
        <f t="shared" si="1"/>
        <v>36</v>
      </c>
      <c r="F51">
        <f t="shared" si="0"/>
        <v>0</v>
      </c>
    </row>
    <row r="52" spans="2:6" x14ac:dyDescent="0.25">
      <c r="B52" s="50" t="s">
        <v>34</v>
      </c>
      <c r="C52">
        <f>'CAMPAÑA LOC. 15 MIN'!H14</f>
        <v>36</v>
      </c>
      <c r="D52">
        <f t="shared" si="1"/>
        <v>36</v>
      </c>
      <c r="F52">
        <f t="shared" si="0"/>
        <v>0</v>
      </c>
    </row>
    <row r="53" spans="2:6" x14ac:dyDescent="0.25">
      <c r="B53" s="51" t="s">
        <v>35</v>
      </c>
      <c r="C53">
        <f>'CAMPAÑA LOC. 15 MIN'!H15</f>
        <v>36</v>
      </c>
      <c r="D53">
        <f t="shared" si="1"/>
        <v>36</v>
      </c>
      <c r="F53">
        <f t="shared" si="0"/>
        <v>0</v>
      </c>
    </row>
    <row r="54" spans="2:6" x14ac:dyDescent="0.25">
      <c r="B54" s="52" t="s">
        <v>36</v>
      </c>
      <c r="C54">
        <f>'CAMPAÑA LOC. 15 MIN'!H16</f>
        <v>36</v>
      </c>
      <c r="D54">
        <f t="shared" si="1"/>
        <v>36</v>
      </c>
      <c r="F54">
        <f t="shared" si="0"/>
        <v>0</v>
      </c>
    </row>
    <row r="55" spans="2:6" x14ac:dyDescent="0.25">
      <c r="B55" s="53" t="s">
        <v>37</v>
      </c>
      <c r="C55">
        <f>'CAMPAÑA LOC. 15 MIN'!H17</f>
        <v>36</v>
      </c>
      <c r="D55">
        <f t="shared" si="1"/>
        <v>36</v>
      </c>
      <c r="F55">
        <f t="shared" si="0"/>
        <v>0</v>
      </c>
    </row>
    <row r="56" spans="2:6" x14ac:dyDescent="0.25">
      <c r="B56" s="54" t="s">
        <v>38</v>
      </c>
      <c r="C56">
        <f>'CAMPAÑA LOC. 15 MIN'!H18</f>
        <v>36</v>
      </c>
      <c r="D56">
        <f t="shared" si="1"/>
        <v>36</v>
      </c>
      <c r="F56">
        <f t="shared" si="0"/>
        <v>0</v>
      </c>
    </row>
    <row r="57" spans="2:6" x14ac:dyDescent="0.25">
      <c r="B57" s="52" t="s">
        <v>33</v>
      </c>
      <c r="C57">
        <f>'CAMPAÑA LOC. 15 MIN'!H19</f>
        <v>36</v>
      </c>
      <c r="D57">
        <f t="shared" si="1"/>
        <v>36</v>
      </c>
      <c r="F57">
        <f t="shared" si="0"/>
        <v>0</v>
      </c>
    </row>
    <row r="58" spans="2:6" x14ac:dyDescent="0.25">
      <c r="B58" s="36" t="s">
        <v>29</v>
      </c>
      <c r="C58" s="33">
        <f>'CAMPAÑA LOC. 15 MIN'!C23</f>
        <v>4</v>
      </c>
      <c r="D58">
        <f t="shared" si="1"/>
        <v>4</v>
      </c>
      <c r="F58">
        <f t="shared" si="0"/>
        <v>0</v>
      </c>
    </row>
    <row r="59" spans="2:6" x14ac:dyDescent="0.25">
      <c r="C59">
        <f>SUM(C43:C58)</f>
        <v>1800</v>
      </c>
      <c r="D59">
        <f>SUM(D43:D58)</f>
        <v>1800</v>
      </c>
      <c r="F59">
        <f>SUM(F43:F58)</f>
        <v>0</v>
      </c>
    </row>
  </sheetData>
  <mergeCells count="6">
    <mergeCell ref="B4:H4"/>
    <mergeCell ref="A6:A8"/>
    <mergeCell ref="A2:M2"/>
    <mergeCell ref="B6:C6"/>
    <mergeCell ref="AI6:BI6"/>
    <mergeCell ref="D6:AH6"/>
  </mergeCells>
  <conditionalFormatting sqref="F43:F59">
    <cfRule type="cellIs" dxfId="1" priority="1" operator="equal">
      <formula>0</formula>
    </cfRule>
    <cfRule type="cellIs" dxfId="0" priority="2" operator="lessThan">
      <formula>0</formula>
    </cfRule>
  </conditionalFormatting>
  <pageMargins left="0.70866141732283472" right="0.70866141732283472" top="0.74803149606299213" bottom="0" header="0.31496062992125984" footer="0.31496062992125984"/>
  <pageSetup paperSize="5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PREMISAS CAMPAÑA </vt:lpstr>
      <vt:lpstr>CAMPAÑA LOC. 15 MIN</vt:lpstr>
      <vt:lpstr>MODELO CAMPAÑA</vt:lpstr>
      <vt:lpstr>'PREMISAS CAMPAÑA 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IEPCGro21</cp:lastModifiedBy>
  <cp:lastPrinted>2017-10-02T22:35:23Z</cp:lastPrinted>
  <dcterms:created xsi:type="dcterms:W3CDTF">2015-11-26T20:27:16Z</dcterms:created>
  <dcterms:modified xsi:type="dcterms:W3CDTF">2017-10-12T20:58:35Z</dcterms:modified>
</cp:coreProperties>
</file>