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BRPypQ8TeC4ogWNn7vc3bXDD84g96dll\Encuestas públicas\2026\10_Octubre\17 Gubernaturas, Telefonica\Archivos de trabajo\"/>
    </mc:Choice>
  </mc:AlternateContent>
  <xr:revisionPtr revIDLastSave="0" documentId="13_ncr:1_{D13943B1-DC6A-4241-B2F9-45EC5CF2F947}" xr6:coauthVersionLast="47" xr6:coauthVersionMax="47" xr10:uidLastSave="{00000000-0000-0000-0000-000000000000}"/>
  <bookViews>
    <workbookView xWindow="-120" yWindow="-120" windowWidth="29040" windowHeight="15720" activeTab="1" xr2:uid="{7D62C6C4-E386-4DFD-B44D-016D8536B146}"/>
  </bookViews>
  <sheets>
    <sheet name="Analisis" sheetId="3" r:id="rId1"/>
    <sheet name="Encuesta" sheetId="2" r:id="rId2"/>
  </sheets>
  <calcPr calcId="191029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" i="2" l="1"/>
  <c r="I3" i="2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200" i="2"/>
  <c r="I201" i="2"/>
  <c r="I202" i="2"/>
  <c r="I203" i="2"/>
  <c r="I204" i="2"/>
  <c r="I205" i="2"/>
  <c r="I206" i="2"/>
  <c r="I207" i="2"/>
  <c r="I208" i="2"/>
  <c r="I209" i="2"/>
  <c r="I210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4" i="2"/>
  <c r="I225" i="2"/>
  <c r="I226" i="2"/>
  <c r="I227" i="2"/>
  <c r="I228" i="2"/>
  <c r="I229" i="2"/>
  <c r="I230" i="2"/>
  <c r="I231" i="2"/>
  <c r="I232" i="2"/>
  <c r="I233" i="2"/>
  <c r="I234" i="2"/>
  <c r="I235" i="2"/>
  <c r="I236" i="2"/>
  <c r="I237" i="2"/>
  <c r="I238" i="2"/>
  <c r="I239" i="2"/>
  <c r="I240" i="2"/>
  <c r="I241" i="2"/>
  <c r="I242" i="2"/>
  <c r="I243" i="2"/>
  <c r="I244" i="2"/>
  <c r="I245" i="2"/>
  <c r="I246" i="2"/>
  <c r="I247" i="2"/>
  <c r="I248" i="2"/>
  <c r="I249" i="2"/>
  <c r="I250" i="2"/>
  <c r="I251" i="2"/>
  <c r="I252" i="2"/>
  <c r="I253" i="2"/>
  <c r="I254" i="2"/>
  <c r="I255" i="2"/>
  <c r="I256" i="2"/>
  <c r="I257" i="2"/>
  <c r="I258" i="2"/>
  <c r="I259" i="2"/>
  <c r="I260" i="2"/>
  <c r="I261" i="2"/>
  <c r="I262" i="2"/>
  <c r="I263" i="2"/>
  <c r="I264" i="2"/>
  <c r="I265" i="2"/>
  <c r="I266" i="2"/>
  <c r="I267" i="2"/>
  <c r="I268" i="2"/>
  <c r="I269" i="2"/>
  <c r="I270" i="2"/>
  <c r="I271" i="2"/>
  <c r="I272" i="2"/>
  <c r="I273" i="2"/>
  <c r="I274" i="2"/>
  <c r="I275" i="2"/>
  <c r="I276" i="2"/>
  <c r="I277" i="2"/>
  <c r="I278" i="2"/>
  <c r="I279" i="2"/>
  <c r="I280" i="2"/>
  <c r="I281" i="2"/>
  <c r="I282" i="2"/>
  <c r="I283" i="2"/>
  <c r="I284" i="2"/>
  <c r="I285" i="2"/>
  <c r="I286" i="2"/>
  <c r="I287" i="2"/>
  <c r="I288" i="2"/>
  <c r="I289" i="2"/>
  <c r="I290" i="2"/>
  <c r="I291" i="2"/>
  <c r="I292" i="2"/>
  <c r="I293" i="2"/>
  <c r="I294" i="2"/>
  <c r="I295" i="2"/>
  <c r="I296" i="2"/>
  <c r="I297" i="2"/>
  <c r="I298" i="2"/>
  <c r="I299" i="2"/>
  <c r="I300" i="2"/>
  <c r="I301" i="2"/>
  <c r="I302" i="2"/>
  <c r="I303" i="2"/>
  <c r="I304" i="2"/>
  <c r="I305" i="2"/>
  <c r="I306" i="2"/>
  <c r="I307" i="2"/>
  <c r="I308" i="2"/>
  <c r="I309" i="2"/>
  <c r="I310" i="2"/>
  <c r="I311" i="2"/>
  <c r="I312" i="2"/>
  <c r="I313" i="2"/>
  <c r="I314" i="2"/>
  <c r="I315" i="2"/>
  <c r="I316" i="2"/>
  <c r="I317" i="2"/>
  <c r="I318" i="2"/>
  <c r="I319" i="2"/>
  <c r="I320" i="2"/>
  <c r="I321" i="2"/>
  <c r="I322" i="2"/>
  <c r="I323" i="2"/>
  <c r="I324" i="2"/>
  <c r="I325" i="2"/>
  <c r="I326" i="2"/>
  <c r="I327" i="2"/>
  <c r="I328" i="2"/>
  <c r="I329" i="2"/>
  <c r="I330" i="2"/>
  <c r="I331" i="2"/>
  <c r="I332" i="2"/>
  <c r="I333" i="2"/>
  <c r="I334" i="2"/>
  <c r="I335" i="2"/>
  <c r="I336" i="2"/>
  <c r="I337" i="2"/>
  <c r="I338" i="2"/>
  <c r="I339" i="2"/>
  <c r="I340" i="2"/>
  <c r="I341" i="2"/>
  <c r="I342" i="2"/>
  <c r="I343" i="2"/>
  <c r="I344" i="2"/>
  <c r="I345" i="2"/>
  <c r="I346" i="2"/>
  <c r="I347" i="2"/>
  <c r="I348" i="2"/>
  <c r="I349" i="2"/>
  <c r="I350" i="2"/>
  <c r="I351" i="2"/>
  <c r="I352" i="2"/>
  <c r="I353" i="2"/>
  <c r="I354" i="2"/>
  <c r="I355" i="2"/>
  <c r="I356" i="2"/>
  <c r="I357" i="2"/>
  <c r="I358" i="2"/>
  <c r="I359" i="2"/>
  <c r="I360" i="2"/>
  <c r="I361" i="2"/>
  <c r="I362" i="2"/>
  <c r="I363" i="2"/>
  <c r="I364" i="2"/>
  <c r="I365" i="2"/>
  <c r="I366" i="2"/>
  <c r="I367" i="2"/>
  <c r="I368" i="2"/>
  <c r="I369" i="2"/>
  <c r="I370" i="2"/>
  <c r="I371" i="2"/>
  <c r="I372" i="2"/>
  <c r="I373" i="2"/>
  <c r="I374" i="2"/>
  <c r="I375" i="2"/>
  <c r="I376" i="2"/>
  <c r="I377" i="2"/>
  <c r="I378" i="2"/>
  <c r="I379" i="2"/>
  <c r="I380" i="2"/>
  <c r="I381" i="2"/>
  <c r="I382" i="2"/>
  <c r="I383" i="2"/>
  <c r="I384" i="2"/>
  <c r="I385" i="2"/>
  <c r="I386" i="2"/>
  <c r="I387" i="2"/>
  <c r="I388" i="2"/>
  <c r="I389" i="2"/>
  <c r="I390" i="2"/>
  <c r="I391" i="2"/>
  <c r="I392" i="2"/>
  <c r="I393" i="2"/>
  <c r="I394" i="2"/>
  <c r="I395" i="2"/>
  <c r="I396" i="2"/>
  <c r="I397" i="2"/>
  <c r="I398" i="2"/>
  <c r="I399" i="2"/>
  <c r="I400" i="2"/>
  <c r="I401" i="2"/>
  <c r="I402" i="2"/>
  <c r="I403" i="2"/>
  <c r="I404" i="2"/>
  <c r="I405" i="2"/>
  <c r="I406" i="2"/>
  <c r="I407" i="2"/>
  <c r="I408" i="2"/>
  <c r="I409" i="2"/>
  <c r="I410" i="2"/>
  <c r="I411" i="2"/>
  <c r="I412" i="2"/>
  <c r="I413" i="2"/>
  <c r="I414" i="2"/>
  <c r="I415" i="2"/>
  <c r="I416" i="2"/>
  <c r="I417" i="2"/>
  <c r="I418" i="2"/>
  <c r="I419" i="2"/>
  <c r="I420" i="2"/>
  <c r="I421" i="2"/>
  <c r="I422" i="2"/>
  <c r="I423" i="2"/>
  <c r="I424" i="2"/>
  <c r="I425" i="2"/>
  <c r="I426" i="2"/>
  <c r="I427" i="2"/>
  <c r="I428" i="2"/>
  <c r="I429" i="2"/>
  <c r="I430" i="2"/>
  <c r="I431" i="2"/>
  <c r="I432" i="2"/>
  <c r="I433" i="2"/>
  <c r="I434" i="2"/>
  <c r="I435" i="2"/>
  <c r="I436" i="2"/>
  <c r="I437" i="2"/>
  <c r="I438" i="2"/>
  <c r="I439" i="2"/>
  <c r="I440" i="2"/>
  <c r="I441" i="2"/>
  <c r="I442" i="2"/>
  <c r="I443" i="2"/>
  <c r="I444" i="2"/>
  <c r="I445" i="2"/>
  <c r="I446" i="2"/>
  <c r="I447" i="2"/>
  <c r="I448" i="2"/>
  <c r="I449" i="2"/>
  <c r="I450" i="2"/>
  <c r="I451" i="2"/>
  <c r="P4" i="2"/>
  <c r="O4" i="2"/>
  <c r="P3" i="2" l="1"/>
  <c r="P2" i="2"/>
  <c r="O3" i="2"/>
  <c r="O2" i="2"/>
  <c r="Q4" i="2" l="1"/>
  <c r="R4" i="2" s="1"/>
  <c r="Q2" i="2"/>
  <c r="R2" i="2" s="1"/>
  <c r="Q3" i="2"/>
  <c r="R3" i="2" s="1"/>
  <c r="J352" i="2" l="1"/>
  <c r="K352" i="2" s="1"/>
  <c r="J360" i="2"/>
  <c r="K360" i="2" s="1"/>
  <c r="J368" i="2"/>
  <c r="K368" i="2" s="1"/>
  <c r="J376" i="2"/>
  <c r="K376" i="2" s="1"/>
  <c r="J384" i="2"/>
  <c r="K384" i="2" s="1"/>
  <c r="J392" i="2"/>
  <c r="K392" i="2" s="1"/>
  <c r="J400" i="2"/>
  <c r="K400" i="2" s="1"/>
  <c r="J408" i="2"/>
  <c r="K408" i="2" s="1"/>
  <c r="J416" i="2"/>
  <c r="K416" i="2" s="1"/>
  <c r="J424" i="2"/>
  <c r="K424" i="2" s="1"/>
  <c r="J353" i="2"/>
  <c r="K353" i="2" s="1"/>
  <c r="J361" i="2"/>
  <c r="K361" i="2" s="1"/>
  <c r="J369" i="2"/>
  <c r="K369" i="2" s="1"/>
  <c r="J377" i="2"/>
  <c r="K377" i="2" s="1"/>
  <c r="J385" i="2"/>
  <c r="K385" i="2" s="1"/>
  <c r="J393" i="2"/>
  <c r="K393" i="2" s="1"/>
  <c r="J401" i="2"/>
  <c r="K401" i="2" s="1"/>
  <c r="J409" i="2"/>
  <c r="K409" i="2" s="1"/>
  <c r="J417" i="2"/>
  <c r="K417" i="2" s="1"/>
  <c r="J425" i="2"/>
  <c r="K425" i="2" s="1"/>
  <c r="J433" i="2"/>
  <c r="K433" i="2" s="1"/>
  <c r="J441" i="2"/>
  <c r="K441" i="2" s="1"/>
  <c r="J449" i="2"/>
  <c r="K449" i="2" s="1"/>
  <c r="J354" i="2"/>
  <c r="K354" i="2" s="1"/>
  <c r="J362" i="2"/>
  <c r="K362" i="2" s="1"/>
  <c r="J370" i="2"/>
  <c r="K370" i="2" s="1"/>
  <c r="J378" i="2"/>
  <c r="K378" i="2" s="1"/>
  <c r="J386" i="2"/>
  <c r="K386" i="2" s="1"/>
  <c r="J394" i="2"/>
  <c r="K394" i="2" s="1"/>
  <c r="J402" i="2"/>
  <c r="K402" i="2" s="1"/>
  <c r="J410" i="2"/>
  <c r="K410" i="2" s="1"/>
  <c r="J418" i="2"/>
  <c r="K418" i="2" s="1"/>
  <c r="J426" i="2"/>
  <c r="K426" i="2" s="1"/>
  <c r="J434" i="2"/>
  <c r="K434" i="2" s="1"/>
  <c r="J442" i="2"/>
  <c r="K442" i="2" s="1"/>
  <c r="J450" i="2"/>
  <c r="K450" i="2" s="1"/>
  <c r="J355" i="2"/>
  <c r="K355" i="2" s="1"/>
  <c r="J363" i="2"/>
  <c r="K363" i="2" s="1"/>
  <c r="J371" i="2"/>
  <c r="K371" i="2" s="1"/>
  <c r="J379" i="2"/>
  <c r="K379" i="2" s="1"/>
  <c r="J387" i="2"/>
  <c r="K387" i="2" s="1"/>
  <c r="J356" i="2"/>
  <c r="K356" i="2" s="1"/>
  <c r="J364" i="2"/>
  <c r="K364" i="2" s="1"/>
  <c r="J372" i="2"/>
  <c r="K372" i="2" s="1"/>
  <c r="J380" i="2"/>
  <c r="K380" i="2" s="1"/>
  <c r="J388" i="2"/>
  <c r="K388" i="2" s="1"/>
  <c r="J396" i="2"/>
  <c r="K396" i="2" s="1"/>
  <c r="J404" i="2"/>
  <c r="K404" i="2" s="1"/>
  <c r="J412" i="2"/>
  <c r="K412" i="2" s="1"/>
  <c r="J420" i="2"/>
  <c r="K420" i="2" s="1"/>
  <c r="J428" i="2"/>
  <c r="K428" i="2" s="1"/>
  <c r="J436" i="2"/>
  <c r="K436" i="2" s="1"/>
  <c r="J444" i="2"/>
  <c r="K444" i="2" s="1"/>
  <c r="J358" i="2"/>
  <c r="K358" i="2" s="1"/>
  <c r="J366" i="2"/>
  <c r="K366" i="2" s="1"/>
  <c r="J374" i="2"/>
  <c r="K374" i="2" s="1"/>
  <c r="J382" i="2"/>
  <c r="K382" i="2" s="1"/>
  <c r="J390" i="2"/>
  <c r="K390" i="2" s="1"/>
  <c r="J398" i="2"/>
  <c r="K398" i="2" s="1"/>
  <c r="J406" i="2"/>
  <c r="K406" i="2" s="1"/>
  <c r="J414" i="2"/>
  <c r="K414" i="2" s="1"/>
  <c r="J422" i="2"/>
  <c r="K422" i="2" s="1"/>
  <c r="J430" i="2"/>
  <c r="K430" i="2" s="1"/>
  <c r="J438" i="2"/>
  <c r="K438" i="2" s="1"/>
  <c r="J446" i="2"/>
  <c r="K446" i="2" s="1"/>
  <c r="J381" i="2"/>
  <c r="K381" i="2" s="1"/>
  <c r="J405" i="2"/>
  <c r="K405" i="2" s="1"/>
  <c r="J427" i="2"/>
  <c r="K427" i="2" s="1"/>
  <c r="J443" i="2"/>
  <c r="K443" i="2" s="1"/>
  <c r="J383" i="2"/>
  <c r="K383" i="2" s="1"/>
  <c r="J407" i="2"/>
  <c r="K407" i="2" s="1"/>
  <c r="J429" i="2"/>
  <c r="K429" i="2" s="1"/>
  <c r="J445" i="2"/>
  <c r="K445" i="2" s="1"/>
  <c r="J419" i="2"/>
  <c r="K419" i="2" s="1"/>
  <c r="J440" i="2"/>
  <c r="K440" i="2" s="1"/>
  <c r="J357" i="2"/>
  <c r="K357" i="2" s="1"/>
  <c r="J389" i="2"/>
  <c r="K389" i="2" s="1"/>
  <c r="J411" i="2"/>
  <c r="K411" i="2" s="1"/>
  <c r="J431" i="2"/>
  <c r="K431" i="2" s="1"/>
  <c r="J447" i="2"/>
  <c r="K447" i="2" s="1"/>
  <c r="J359" i="2"/>
  <c r="K359" i="2" s="1"/>
  <c r="J391" i="2"/>
  <c r="K391" i="2" s="1"/>
  <c r="J413" i="2"/>
  <c r="K413" i="2" s="1"/>
  <c r="J432" i="2"/>
  <c r="K432" i="2" s="1"/>
  <c r="J448" i="2"/>
  <c r="K448" i="2" s="1"/>
  <c r="J397" i="2"/>
  <c r="K397" i="2" s="1"/>
  <c r="J375" i="2"/>
  <c r="K375" i="2" s="1"/>
  <c r="J365" i="2"/>
  <c r="K365" i="2" s="1"/>
  <c r="J395" i="2"/>
  <c r="K395" i="2" s="1"/>
  <c r="J415" i="2"/>
  <c r="K415" i="2" s="1"/>
  <c r="J435" i="2"/>
  <c r="K435" i="2" s="1"/>
  <c r="J451" i="2"/>
  <c r="K451" i="2" s="1"/>
  <c r="J367" i="2"/>
  <c r="K367" i="2" s="1"/>
  <c r="J403" i="2"/>
  <c r="K403" i="2" s="1"/>
  <c r="J437" i="2"/>
  <c r="K437" i="2" s="1"/>
  <c r="J423" i="2"/>
  <c r="K423" i="2" s="1"/>
  <c r="J373" i="2"/>
  <c r="K373" i="2" s="1"/>
  <c r="J399" i="2"/>
  <c r="K399" i="2" s="1"/>
  <c r="J421" i="2"/>
  <c r="K421" i="2" s="1"/>
  <c r="J439" i="2"/>
  <c r="K439" i="2" s="1"/>
  <c r="J208" i="2"/>
  <c r="K208" i="2" s="1"/>
  <c r="J216" i="2"/>
  <c r="K216" i="2" s="1"/>
  <c r="J224" i="2"/>
  <c r="K224" i="2" s="1"/>
  <c r="J232" i="2"/>
  <c r="K232" i="2" s="1"/>
  <c r="J240" i="2"/>
  <c r="K240" i="2" s="1"/>
  <c r="J248" i="2"/>
  <c r="K248" i="2" s="1"/>
  <c r="J256" i="2"/>
  <c r="K256" i="2" s="1"/>
  <c r="J264" i="2"/>
  <c r="K264" i="2" s="1"/>
  <c r="J272" i="2"/>
  <c r="K272" i="2" s="1"/>
  <c r="J280" i="2"/>
  <c r="K280" i="2" s="1"/>
  <c r="J288" i="2"/>
  <c r="K288" i="2" s="1"/>
  <c r="J296" i="2"/>
  <c r="K296" i="2" s="1"/>
  <c r="J304" i="2"/>
  <c r="K304" i="2" s="1"/>
  <c r="J312" i="2"/>
  <c r="K312" i="2" s="1"/>
  <c r="J320" i="2"/>
  <c r="K320" i="2" s="1"/>
  <c r="J328" i="2"/>
  <c r="K328" i="2" s="1"/>
  <c r="J336" i="2"/>
  <c r="K336" i="2" s="1"/>
  <c r="J344" i="2"/>
  <c r="K344" i="2" s="1"/>
  <c r="J209" i="2"/>
  <c r="K209" i="2" s="1"/>
  <c r="J217" i="2"/>
  <c r="K217" i="2" s="1"/>
  <c r="J225" i="2"/>
  <c r="K225" i="2" s="1"/>
  <c r="J233" i="2"/>
  <c r="K233" i="2" s="1"/>
  <c r="J241" i="2"/>
  <c r="K241" i="2" s="1"/>
  <c r="J249" i="2"/>
  <c r="K249" i="2" s="1"/>
  <c r="J257" i="2"/>
  <c r="K257" i="2" s="1"/>
  <c r="J265" i="2"/>
  <c r="K265" i="2" s="1"/>
  <c r="J273" i="2"/>
  <c r="K273" i="2" s="1"/>
  <c r="J281" i="2"/>
  <c r="K281" i="2" s="1"/>
  <c r="J289" i="2"/>
  <c r="K289" i="2" s="1"/>
  <c r="J297" i="2"/>
  <c r="K297" i="2" s="1"/>
  <c r="J305" i="2"/>
  <c r="K305" i="2" s="1"/>
  <c r="J313" i="2"/>
  <c r="K313" i="2" s="1"/>
  <c r="J321" i="2"/>
  <c r="K321" i="2" s="1"/>
  <c r="J329" i="2"/>
  <c r="K329" i="2" s="1"/>
  <c r="J337" i="2"/>
  <c r="K337" i="2" s="1"/>
  <c r="J345" i="2"/>
  <c r="K345" i="2" s="1"/>
  <c r="J202" i="2"/>
  <c r="K202" i="2" s="1"/>
  <c r="J210" i="2"/>
  <c r="K210" i="2" s="1"/>
  <c r="J218" i="2"/>
  <c r="K218" i="2" s="1"/>
  <c r="J226" i="2"/>
  <c r="K226" i="2" s="1"/>
  <c r="J234" i="2"/>
  <c r="K234" i="2" s="1"/>
  <c r="J242" i="2"/>
  <c r="K242" i="2" s="1"/>
  <c r="J250" i="2"/>
  <c r="K250" i="2" s="1"/>
  <c r="J258" i="2"/>
  <c r="K258" i="2" s="1"/>
  <c r="J266" i="2"/>
  <c r="K266" i="2" s="1"/>
  <c r="J274" i="2"/>
  <c r="K274" i="2" s="1"/>
  <c r="J282" i="2"/>
  <c r="K282" i="2" s="1"/>
  <c r="J290" i="2"/>
  <c r="K290" i="2" s="1"/>
  <c r="J298" i="2"/>
  <c r="K298" i="2" s="1"/>
  <c r="J306" i="2"/>
  <c r="K306" i="2" s="1"/>
  <c r="J314" i="2"/>
  <c r="K314" i="2" s="1"/>
  <c r="J322" i="2"/>
  <c r="K322" i="2" s="1"/>
  <c r="J330" i="2"/>
  <c r="K330" i="2" s="1"/>
  <c r="J338" i="2"/>
  <c r="K338" i="2" s="1"/>
  <c r="J346" i="2"/>
  <c r="K346" i="2" s="1"/>
  <c r="J203" i="2"/>
  <c r="K203" i="2" s="1"/>
  <c r="J211" i="2"/>
  <c r="K211" i="2" s="1"/>
  <c r="J219" i="2"/>
  <c r="K219" i="2" s="1"/>
  <c r="J227" i="2"/>
  <c r="K227" i="2" s="1"/>
  <c r="J235" i="2"/>
  <c r="K235" i="2" s="1"/>
  <c r="J243" i="2"/>
  <c r="K243" i="2" s="1"/>
  <c r="J251" i="2"/>
  <c r="K251" i="2" s="1"/>
  <c r="J259" i="2"/>
  <c r="K259" i="2" s="1"/>
  <c r="J267" i="2"/>
  <c r="K267" i="2" s="1"/>
  <c r="J275" i="2"/>
  <c r="K275" i="2" s="1"/>
  <c r="J283" i="2"/>
  <c r="K283" i="2" s="1"/>
  <c r="J291" i="2"/>
  <c r="K291" i="2" s="1"/>
  <c r="J299" i="2"/>
  <c r="K299" i="2" s="1"/>
  <c r="J307" i="2"/>
  <c r="K307" i="2" s="1"/>
  <c r="J315" i="2"/>
  <c r="K315" i="2" s="1"/>
  <c r="J323" i="2"/>
  <c r="K323" i="2" s="1"/>
  <c r="J331" i="2"/>
  <c r="K331" i="2" s="1"/>
  <c r="J339" i="2"/>
  <c r="K339" i="2" s="1"/>
  <c r="J347" i="2"/>
  <c r="K347" i="2" s="1"/>
  <c r="J204" i="2"/>
  <c r="K204" i="2" s="1"/>
  <c r="J212" i="2"/>
  <c r="K212" i="2" s="1"/>
  <c r="J220" i="2"/>
  <c r="K220" i="2" s="1"/>
  <c r="J228" i="2"/>
  <c r="K228" i="2" s="1"/>
  <c r="J236" i="2"/>
  <c r="K236" i="2" s="1"/>
  <c r="J244" i="2"/>
  <c r="K244" i="2" s="1"/>
  <c r="J252" i="2"/>
  <c r="K252" i="2" s="1"/>
  <c r="J260" i="2"/>
  <c r="K260" i="2" s="1"/>
  <c r="J268" i="2"/>
  <c r="K268" i="2" s="1"/>
  <c r="J276" i="2"/>
  <c r="K276" i="2" s="1"/>
  <c r="J284" i="2"/>
  <c r="K284" i="2" s="1"/>
  <c r="J292" i="2"/>
  <c r="K292" i="2" s="1"/>
  <c r="J300" i="2"/>
  <c r="K300" i="2" s="1"/>
  <c r="J308" i="2"/>
  <c r="K308" i="2" s="1"/>
  <c r="J316" i="2"/>
  <c r="K316" i="2" s="1"/>
  <c r="J324" i="2"/>
  <c r="K324" i="2" s="1"/>
  <c r="J332" i="2"/>
  <c r="K332" i="2" s="1"/>
  <c r="J340" i="2"/>
  <c r="K340" i="2" s="1"/>
  <c r="J348" i="2"/>
  <c r="K348" i="2" s="1"/>
  <c r="J206" i="2"/>
  <c r="K206" i="2" s="1"/>
  <c r="J214" i="2"/>
  <c r="K214" i="2" s="1"/>
  <c r="J222" i="2"/>
  <c r="K222" i="2" s="1"/>
  <c r="J230" i="2"/>
  <c r="K230" i="2" s="1"/>
  <c r="J238" i="2"/>
  <c r="K238" i="2" s="1"/>
  <c r="J246" i="2"/>
  <c r="K246" i="2" s="1"/>
  <c r="J254" i="2"/>
  <c r="K254" i="2" s="1"/>
  <c r="J262" i="2"/>
  <c r="K262" i="2" s="1"/>
  <c r="J270" i="2"/>
  <c r="K270" i="2" s="1"/>
  <c r="J278" i="2"/>
  <c r="K278" i="2" s="1"/>
  <c r="J286" i="2"/>
  <c r="K286" i="2" s="1"/>
  <c r="J294" i="2"/>
  <c r="K294" i="2" s="1"/>
  <c r="J302" i="2"/>
  <c r="K302" i="2" s="1"/>
  <c r="J310" i="2"/>
  <c r="K310" i="2" s="1"/>
  <c r="J318" i="2"/>
  <c r="K318" i="2" s="1"/>
  <c r="J326" i="2"/>
  <c r="K326" i="2" s="1"/>
  <c r="J334" i="2"/>
  <c r="K334" i="2" s="1"/>
  <c r="J342" i="2"/>
  <c r="K342" i="2" s="1"/>
  <c r="J350" i="2"/>
  <c r="K350" i="2" s="1"/>
  <c r="J221" i="2"/>
  <c r="K221" i="2" s="1"/>
  <c r="J253" i="2"/>
  <c r="K253" i="2" s="1"/>
  <c r="J285" i="2"/>
  <c r="K285" i="2" s="1"/>
  <c r="J317" i="2"/>
  <c r="K317" i="2" s="1"/>
  <c r="J349" i="2"/>
  <c r="K349" i="2" s="1"/>
  <c r="J311" i="2"/>
  <c r="K311" i="2" s="1"/>
  <c r="J223" i="2"/>
  <c r="K223" i="2" s="1"/>
  <c r="J255" i="2"/>
  <c r="K255" i="2" s="1"/>
  <c r="J287" i="2"/>
  <c r="K287" i="2" s="1"/>
  <c r="J319" i="2"/>
  <c r="K319" i="2" s="1"/>
  <c r="J351" i="2"/>
  <c r="K351" i="2" s="1"/>
  <c r="J239" i="2"/>
  <c r="K239" i="2" s="1"/>
  <c r="J215" i="2"/>
  <c r="K215" i="2" s="1"/>
  <c r="J229" i="2"/>
  <c r="K229" i="2" s="1"/>
  <c r="J261" i="2"/>
  <c r="K261" i="2" s="1"/>
  <c r="J293" i="2"/>
  <c r="K293" i="2" s="1"/>
  <c r="J325" i="2"/>
  <c r="K325" i="2" s="1"/>
  <c r="J335" i="2"/>
  <c r="K335" i="2" s="1"/>
  <c r="J279" i="2"/>
  <c r="K279" i="2" s="1"/>
  <c r="J231" i="2"/>
  <c r="K231" i="2" s="1"/>
  <c r="J263" i="2"/>
  <c r="K263" i="2" s="1"/>
  <c r="J295" i="2"/>
  <c r="K295" i="2" s="1"/>
  <c r="J327" i="2"/>
  <c r="K327" i="2" s="1"/>
  <c r="J207" i="2"/>
  <c r="K207" i="2" s="1"/>
  <c r="J205" i="2"/>
  <c r="K205" i="2" s="1"/>
  <c r="J237" i="2"/>
  <c r="K237" i="2" s="1"/>
  <c r="J269" i="2"/>
  <c r="K269" i="2" s="1"/>
  <c r="J301" i="2"/>
  <c r="K301" i="2" s="1"/>
  <c r="J333" i="2"/>
  <c r="K333" i="2" s="1"/>
  <c r="J271" i="2"/>
  <c r="K271" i="2" s="1"/>
  <c r="J303" i="2"/>
  <c r="K303" i="2" s="1"/>
  <c r="J247" i="2"/>
  <c r="K247" i="2" s="1"/>
  <c r="J213" i="2"/>
  <c r="K213" i="2" s="1"/>
  <c r="J245" i="2"/>
  <c r="K245" i="2" s="1"/>
  <c r="J277" i="2"/>
  <c r="K277" i="2" s="1"/>
  <c r="J309" i="2"/>
  <c r="K309" i="2" s="1"/>
  <c r="J341" i="2"/>
  <c r="K341" i="2" s="1"/>
  <c r="J343" i="2"/>
  <c r="K343" i="2" s="1"/>
  <c r="J8" i="2"/>
  <c r="K8" i="2" s="1"/>
  <c r="J16" i="2"/>
  <c r="K16" i="2" s="1"/>
  <c r="J24" i="2"/>
  <c r="K24" i="2" s="1"/>
  <c r="J32" i="2"/>
  <c r="K32" i="2" s="1"/>
  <c r="J40" i="2"/>
  <c r="K40" i="2" s="1"/>
  <c r="J48" i="2"/>
  <c r="K48" i="2" s="1"/>
  <c r="J56" i="2"/>
  <c r="K56" i="2" s="1"/>
  <c r="J64" i="2"/>
  <c r="K64" i="2" s="1"/>
  <c r="J72" i="2"/>
  <c r="K72" i="2" s="1"/>
  <c r="J80" i="2"/>
  <c r="K80" i="2" s="1"/>
  <c r="J88" i="2"/>
  <c r="K88" i="2" s="1"/>
  <c r="J96" i="2"/>
  <c r="K96" i="2" s="1"/>
  <c r="J104" i="2"/>
  <c r="K104" i="2" s="1"/>
  <c r="J112" i="2"/>
  <c r="K112" i="2" s="1"/>
  <c r="J120" i="2"/>
  <c r="K120" i="2" s="1"/>
  <c r="J128" i="2"/>
  <c r="K128" i="2" s="1"/>
  <c r="J136" i="2"/>
  <c r="K136" i="2" s="1"/>
  <c r="J144" i="2"/>
  <c r="K144" i="2" s="1"/>
  <c r="J152" i="2"/>
  <c r="K152" i="2" s="1"/>
  <c r="J160" i="2"/>
  <c r="K160" i="2" s="1"/>
  <c r="J168" i="2"/>
  <c r="K168" i="2" s="1"/>
  <c r="J176" i="2"/>
  <c r="K176" i="2" s="1"/>
  <c r="J184" i="2"/>
  <c r="K184" i="2" s="1"/>
  <c r="J192" i="2"/>
  <c r="K192" i="2" s="1"/>
  <c r="J200" i="2"/>
  <c r="K200" i="2" s="1"/>
  <c r="J9" i="2"/>
  <c r="K9" i="2" s="1"/>
  <c r="J17" i="2"/>
  <c r="K17" i="2" s="1"/>
  <c r="J25" i="2"/>
  <c r="K25" i="2" s="1"/>
  <c r="J33" i="2"/>
  <c r="K33" i="2" s="1"/>
  <c r="J41" i="2"/>
  <c r="K41" i="2" s="1"/>
  <c r="J49" i="2"/>
  <c r="K49" i="2" s="1"/>
  <c r="J57" i="2"/>
  <c r="K57" i="2" s="1"/>
  <c r="J65" i="2"/>
  <c r="K65" i="2" s="1"/>
  <c r="J73" i="2"/>
  <c r="K73" i="2" s="1"/>
  <c r="J81" i="2"/>
  <c r="K81" i="2" s="1"/>
  <c r="J89" i="2"/>
  <c r="K89" i="2" s="1"/>
  <c r="J97" i="2"/>
  <c r="K97" i="2" s="1"/>
  <c r="J105" i="2"/>
  <c r="K105" i="2" s="1"/>
  <c r="J113" i="2"/>
  <c r="K113" i="2" s="1"/>
  <c r="J121" i="2"/>
  <c r="K121" i="2" s="1"/>
  <c r="J129" i="2"/>
  <c r="K129" i="2" s="1"/>
  <c r="J137" i="2"/>
  <c r="K137" i="2" s="1"/>
  <c r="J145" i="2"/>
  <c r="K145" i="2" s="1"/>
  <c r="J153" i="2"/>
  <c r="K153" i="2" s="1"/>
  <c r="J161" i="2"/>
  <c r="K161" i="2" s="1"/>
  <c r="J169" i="2"/>
  <c r="K169" i="2" s="1"/>
  <c r="J177" i="2"/>
  <c r="K177" i="2" s="1"/>
  <c r="J185" i="2"/>
  <c r="K185" i="2" s="1"/>
  <c r="J193" i="2"/>
  <c r="K193" i="2" s="1"/>
  <c r="J201" i="2"/>
  <c r="K201" i="2" s="1"/>
  <c r="J2" i="2"/>
  <c r="K2" i="2" s="1"/>
  <c r="J10" i="2"/>
  <c r="K10" i="2" s="1"/>
  <c r="J18" i="2"/>
  <c r="K18" i="2" s="1"/>
  <c r="J26" i="2"/>
  <c r="K26" i="2" s="1"/>
  <c r="J34" i="2"/>
  <c r="K34" i="2" s="1"/>
  <c r="J42" i="2"/>
  <c r="K42" i="2" s="1"/>
  <c r="J50" i="2"/>
  <c r="K50" i="2" s="1"/>
  <c r="J58" i="2"/>
  <c r="K58" i="2" s="1"/>
  <c r="J66" i="2"/>
  <c r="K66" i="2" s="1"/>
  <c r="J74" i="2"/>
  <c r="K74" i="2" s="1"/>
  <c r="J82" i="2"/>
  <c r="K82" i="2" s="1"/>
  <c r="J90" i="2"/>
  <c r="K90" i="2" s="1"/>
  <c r="J98" i="2"/>
  <c r="K98" i="2" s="1"/>
  <c r="J106" i="2"/>
  <c r="K106" i="2" s="1"/>
  <c r="J114" i="2"/>
  <c r="K114" i="2" s="1"/>
  <c r="J122" i="2"/>
  <c r="K122" i="2" s="1"/>
  <c r="J130" i="2"/>
  <c r="K130" i="2" s="1"/>
  <c r="J138" i="2"/>
  <c r="K138" i="2" s="1"/>
  <c r="J146" i="2"/>
  <c r="K146" i="2" s="1"/>
  <c r="J154" i="2"/>
  <c r="K154" i="2" s="1"/>
  <c r="J162" i="2"/>
  <c r="K162" i="2" s="1"/>
  <c r="J170" i="2"/>
  <c r="K170" i="2" s="1"/>
  <c r="J178" i="2"/>
  <c r="K178" i="2" s="1"/>
  <c r="J186" i="2"/>
  <c r="K186" i="2" s="1"/>
  <c r="J194" i="2"/>
  <c r="K194" i="2" s="1"/>
  <c r="J3" i="2"/>
  <c r="K3" i="2" s="1"/>
  <c r="J11" i="2"/>
  <c r="K11" i="2" s="1"/>
  <c r="J19" i="2"/>
  <c r="K19" i="2" s="1"/>
  <c r="J27" i="2"/>
  <c r="K27" i="2" s="1"/>
  <c r="J35" i="2"/>
  <c r="K35" i="2" s="1"/>
  <c r="J43" i="2"/>
  <c r="K43" i="2" s="1"/>
  <c r="J51" i="2"/>
  <c r="K51" i="2" s="1"/>
  <c r="J59" i="2"/>
  <c r="K59" i="2" s="1"/>
  <c r="J67" i="2"/>
  <c r="K67" i="2" s="1"/>
  <c r="J75" i="2"/>
  <c r="K75" i="2" s="1"/>
  <c r="J83" i="2"/>
  <c r="K83" i="2" s="1"/>
  <c r="J91" i="2"/>
  <c r="K91" i="2" s="1"/>
  <c r="J99" i="2"/>
  <c r="K99" i="2" s="1"/>
  <c r="J107" i="2"/>
  <c r="K107" i="2" s="1"/>
  <c r="J115" i="2"/>
  <c r="K115" i="2" s="1"/>
  <c r="J123" i="2"/>
  <c r="K123" i="2" s="1"/>
  <c r="J131" i="2"/>
  <c r="K131" i="2" s="1"/>
  <c r="J139" i="2"/>
  <c r="K139" i="2" s="1"/>
  <c r="J147" i="2"/>
  <c r="K147" i="2" s="1"/>
  <c r="J155" i="2"/>
  <c r="K155" i="2" s="1"/>
  <c r="J163" i="2"/>
  <c r="K163" i="2" s="1"/>
  <c r="J171" i="2"/>
  <c r="K171" i="2" s="1"/>
  <c r="J179" i="2"/>
  <c r="K179" i="2" s="1"/>
  <c r="J187" i="2"/>
  <c r="K187" i="2" s="1"/>
  <c r="J195" i="2"/>
  <c r="K195" i="2" s="1"/>
  <c r="J4" i="2"/>
  <c r="K4" i="2" s="1"/>
  <c r="J12" i="2"/>
  <c r="K12" i="2" s="1"/>
  <c r="J20" i="2"/>
  <c r="K20" i="2" s="1"/>
  <c r="J28" i="2"/>
  <c r="K28" i="2" s="1"/>
  <c r="J36" i="2"/>
  <c r="K36" i="2" s="1"/>
  <c r="J44" i="2"/>
  <c r="K44" i="2" s="1"/>
  <c r="J52" i="2"/>
  <c r="K52" i="2" s="1"/>
  <c r="J60" i="2"/>
  <c r="K60" i="2" s="1"/>
  <c r="J68" i="2"/>
  <c r="K68" i="2" s="1"/>
  <c r="J76" i="2"/>
  <c r="K76" i="2" s="1"/>
  <c r="J84" i="2"/>
  <c r="K84" i="2" s="1"/>
  <c r="J92" i="2"/>
  <c r="K92" i="2" s="1"/>
  <c r="J100" i="2"/>
  <c r="K100" i="2" s="1"/>
  <c r="J108" i="2"/>
  <c r="K108" i="2" s="1"/>
  <c r="J116" i="2"/>
  <c r="K116" i="2" s="1"/>
  <c r="J124" i="2"/>
  <c r="K124" i="2" s="1"/>
  <c r="J132" i="2"/>
  <c r="K132" i="2" s="1"/>
  <c r="J140" i="2"/>
  <c r="K140" i="2" s="1"/>
  <c r="J148" i="2"/>
  <c r="K148" i="2" s="1"/>
  <c r="J156" i="2"/>
  <c r="K156" i="2" s="1"/>
  <c r="J164" i="2"/>
  <c r="K164" i="2" s="1"/>
  <c r="J172" i="2"/>
  <c r="K172" i="2" s="1"/>
  <c r="J180" i="2"/>
  <c r="K180" i="2" s="1"/>
  <c r="J188" i="2"/>
  <c r="K188" i="2" s="1"/>
  <c r="J196" i="2"/>
  <c r="K196" i="2" s="1"/>
  <c r="J6" i="2"/>
  <c r="K6" i="2" s="1"/>
  <c r="J14" i="2"/>
  <c r="K14" i="2" s="1"/>
  <c r="J22" i="2"/>
  <c r="K22" i="2" s="1"/>
  <c r="J30" i="2"/>
  <c r="K30" i="2" s="1"/>
  <c r="J38" i="2"/>
  <c r="K38" i="2" s="1"/>
  <c r="J46" i="2"/>
  <c r="K46" i="2" s="1"/>
  <c r="J54" i="2"/>
  <c r="K54" i="2" s="1"/>
  <c r="J62" i="2"/>
  <c r="K62" i="2" s="1"/>
  <c r="J70" i="2"/>
  <c r="K70" i="2" s="1"/>
  <c r="J78" i="2"/>
  <c r="K78" i="2" s="1"/>
  <c r="J86" i="2"/>
  <c r="K86" i="2" s="1"/>
  <c r="J94" i="2"/>
  <c r="K94" i="2" s="1"/>
  <c r="J102" i="2"/>
  <c r="K102" i="2" s="1"/>
  <c r="J110" i="2"/>
  <c r="K110" i="2" s="1"/>
  <c r="J118" i="2"/>
  <c r="K118" i="2" s="1"/>
  <c r="J126" i="2"/>
  <c r="K126" i="2" s="1"/>
  <c r="J134" i="2"/>
  <c r="K134" i="2" s="1"/>
  <c r="J142" i="2"/>
  <c r="K142" i="2" s="1"/>
  <c r="J150" i="2"/>
  <c r="K150" i="2" s="1"/>
  <c r="J158" i="2"/>
  <c r="K158" i="2" s="1"/>
  <c r="J166" i="2"/>
  <c r="K166" i="2" s="1"/>
  <c r="J174" i="2"/>
  <c r="K174" i="2" s="1"/>
  <c r="J182" i="2"/>
  <c r="K182" i="2" s="1"/>
  <c r="J190" i="2"/>
  <c r="K190" i="2" s="1"/>
  <c r="J198" i="2"/>
  <c r="K198" i="2" s="1"/>
  <c r="J29" i="2"/>
  <c r="K29" i="2" s="1"/>
  <c r="J61" i="2"/>
  <c r="K61" i="2" s="1"/>
  <c r="J93" i="2"/>
  <c r="K93" i="2" s="1"/>
  <c r="J125" i="2"/>
  <c r="K125" i="2" s="1"/>
  <c r="J157" i="2"/>
  <c r="K157" i="2" s="1"/>
  <c r="J189" i="2"/>
  <c r="K189" i="2" s="1"/>
  <c r="J55" i="2"/>
  <c r="K55" i="2" s="1"/>
  <c r="J31" i="2"/>
  <c r="K31" i="2" s="1"/>
  <c r="J63" i="2"/>
  <c r="K63" i="2" s="1"/>
  <c r="J95" i="2"/>
  <c r="K95" i="2" s="1"/>
  <c r="J127" i="2"/>
  <c r="K127" i="2" s="1"/>
  <c r="J159" i="2"/>
  <c r="K159" i="2" s="1"/>
  <c r="J191" i="2"/>
  <c r="K191" i="2" s="1"/>
  <c r="J47" i="2"/>
  <c r="K47" i="2" s="1"/>
  <c r="J5" i="2"/>
  <c r="K5" i="2" s="1"/>
  <c r="J37" i="2"/>
  <c r="K37" i="2" s="1"/>
  <c r="J69" i="2"/>
  <c r="K69" i="2" s="1"/>
  <c r="J101" i="2"/>
  <c r="K101" i="2" s="1"/>
  <c r="J133" i="2"/>
  <c r="K133" i="2" s="1"/>
  <c r="J165" i="2"/>
  <c r="K165" i="2" s="1"/>
  <c r="J197" i="2"/>
  <c r="K197" i="2" s="1"/>
  <c r="J15" i="2"/>
  <c r="K15" i="2" s="1"/>
  <c r="J175" i="2"/>
  <c r="K175" i="2" s="1"/>
  <c r="J87" i="2"/>
  <c r="K87" i="2" s="1"/>
  <c r="J7" i="2"/>
  <c r="K7" i="2" s="1"/>
  <c r="J39" i="2"/>
  <c r="K39" i="2" s="1"/>
  <c r="J71" i="2"/>
  <c r="K71" i="2" s="1"/>
  <c r="J103" i="2"/>
  <c r="K103" i="2" s="1"/>
  <c r="J135" i="2"/>
  <c r="K135" i="2" s="1"/>
  <c r="J167" i="2"/>
  <c r="K167" i="2" s="1"/>
  <c r="J199" i="2"/>
  <c r="K199" i="2" s="1"/>
  <c r="J79" i="2"/>
  <c r="K79" i="2" s="1"/>
  <c r="J183" i="2"/>
  <c r="K183" i="2" s="1"/>
  <c r="J13" i="2"/>
  <c r="K13" i="2" s="1"/>
  <c r="J45" i="2"/>
  <c r="K45" i="2" s="1"/>
  <c r="J77" i="2"/>
  <c r="K77" i="2" s="1"/>
  <c r="J109" i="2"/>
  <c r="K109" i="2" s="1"/>
  <c r="J141" i="2"/>
  <c r="K141" i="2" s="1"/>
  <c r="J173" i="2"/>
  <c r="K173" i="2" s="1"/>
  <c r="J111" i="2"/>
  <c r="K111" i="2" s="1"/>
  <c r="J151" i="2"/>
  <c r="K151" i="2" s="1"/>
  <c r="J143" i="2"/>
  <c r="K143" i="2" s="1"/>
  <c r="J23" i="2"/>
  <c r="K23" i="2" s="1"/>
  <c r="J21" i="2"/>
  <c r="K21" i="2" s="1"/>
  <c r="J53" i="2"/>
  <c r="K53" i="2" s="1"/>
  <c r="J85" i="2"/>
  <c r="K85" i="2" s="1"/>
  <c r="J117" i="2"/>
  <c r="K117" i="2" s="1"/>
  <c r="J149" i="2"/>
  <c r="K149" i="2" s="1"/>
  <c r="J181" i="2"/>
  <c r="K181" i="2" s="1"/>
  <c r="J119" i="2"/>
  <c r="K119" i="2" s="1"/>
</calcChain>
</file>

<file path=xl/sharedStrings.xml><?xml version="1.0" encoding="utf-8"?>
<sst xmlns="http://schemas.openxmlformats.org/spreadsheetml/2006/main" count="3195" uniqueCount="42">
  <si>
    <t>sexo</t>
  </si>
  <si>
    <t>cp</t>
  </si>
  <si>
    <t>municipio</t>
  </si>
  <si>
    <t>estado</t>
  </si>
  <si>
    <t>H</t>
  </si>
  <si>
    <t>Si desapruebas su desempeño</t>
  </si>
  <si>
    <t>Por Morena</t>
  </si>
  <si>
    <t>Presiona 2 si no deseas seguir recibiendo encuestas</t>
  </si>
  <si>
    <t>M</t>
  </si>
  <si>
    <t>Si apruebas su desempeño</t>
  </si>
  <si>
    <t>Por el PAN</t>
  </si>
  <si>
    <t>Si aún no lo sabes</t>
  </si>
  <si>
    <t>Por el partido verde</t>
  </si>
  <si>
    <t>Si te es indiferente su desempeño</t>
  </si>
  <si>
    <t>Por el PRI</t>
  </si>
  <si>
    <t>Presiona 1 si deseas seguir recibiendo encuestas</t>
  </si>
  <si>
    <t>Por Movimiento Ciudadano</t>
  </si>
  <si>
    <t>Por el pe te</t>
  </si>
  <si>
    <t>Mun</t>
  </si>
  <si>
    <t>LN</t>
  </si>
  <si>
    <t>pond_sex</t>
  </si>
  <si>
    <t>pond_mun</t>
  </si>
  <si>
    <t>pond_tot</t>
  </si>
  <si>
    <t>Enc</t>
  </si>
  <si>
    <t>%LN</t>
  </si>
  <si>
    <t>Meta</t>
  </si>
  <si>
    <t>Pond</t>
  </si>
  <si>
    <t>Sexo</t>
  </si>
  <si>
    <t>Fracción</t>
  </si>
  <si>
    <t>Suma de sum_pond</t>
  </si>
  <si>
    <t>¿Cómo calificas el desempeño de la gobernadora del estado de Guerrero, Evelyn Salgado Pineda?</t>
  </si>
  <si>
    <t>Si estos fueran los candidatos para gobernador de Guerrero en la próxima elección, ¿por quién votarías?</t>
  </si>
  <si>
    <t>Si hoy fueran las elecciones para gobernador del estado de Guerrero, ¿por qué partido político votarías?</t>
  </si>
  <si>
    <t>¡Gracias!¿Te gustaría seguir recibiendo encuestas de Arias Consultores para evaluar a tus gobernantes?</t>
  </si>
  <si>
    <t>ACAPULCO DE JUAREZ</t>
  </si>
  <si>
    <t>GUERRERO</t>
  </si>
  <si>
    <t>Por Gaby Bernal Reséndiz de Movimiento Ciudadano</t>
  </si>
  <si>
    <t>Por Manuel Añorve Baños del Pri</t>
  </si>
  <si>
    <t>Por Gustavo Alarcón Herrera del Pan</t>
  </si>
  <si>
    <t>Por Beatriz Mojica Morga de Morena</t>
  </si>
  <si>
    <t>CHILPANCINGO DE LOS BRAVO</t>
  </si>
  <si>
    <t>ZIHUATANEJO DE AZUETA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</si>
</sst>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0.0%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0" fillId="0" borderId="0" xfId="0" pivotButton="1"/>
    <xf numFmtId="165" fontId="0" fillId="0" borderId="0" xfId="0" applyNumberFormat="1"/>
  </cellXfs>
  <cellStyles count="1">
    <cellStyle name="Normal" xfId="0" builtinId="0"/>
  </cellStyles>
  <dxfs count="13">
    <dxf>
      <numFmt numFmtId="2" formatCode="0.00"/>
    </dxf>
    <dxf>
      <numFmt numFmtId="2" formatCode="0.00"/>
    </dxf>
    <dxf>
      <numFmt numFmtId="2" formatCode="0.00"/>
    </dxf>
    <dxf>
      <numFmt numFmtId="164" formatCode="[$-F400]h:mm:ss\ AM/PM"/>
    </dxf>
    <dxf>
      <numFmt numFmtId="164" formatCode="[$-F400]h:mm:ss\ AM/PM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0.0%"/>
    </dxf>
    <dxf>
      <numFmt numFmtId="165" formatCode="0.0%"/>
    </dxf>
    <dxf>
      <numFmt numFmtId="165" formatCode="0.0%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rospero Garcia" refreshedDate="46293.706085185186" createdVersion="8" refreshedVersion="8" minRefreshableVersion="3" recordCount="450" xr:uid="{1F02BD2A-AB4C-4ACD-9005-892160BE17E3}">
  <cacheSource type="worksheet">
    <worksheetSource name="Sheet1"/>
  </cacheSource>
  <cacheFields count="19">
    <cacheField name="sexo" numFmtId="0">
      <sharedItems/>
    </cacheField>
    <cacheField name="cp" numFmtId="0">
      <sharedItems containsSemiMixedTypes="0" containsString="0" containsNumber="1" containsInteger="1" minValue="8302" maxValue="93648"/>
    </cacheField>
    <cacheField name="municipio" numFmtId="0">
      <sharedItems/>
    </cacheField>
    <cacheField name="estado" numFmtId="0">
      <sharedItems/>
    </cacheField>
    <cacheField name="seccion" numFmtId="0">
      <sharedItems containsSemiMixedTypes="0" containsString="0" containsNumber="1" containsInteger="1" minValue="3" maxValue="2840"/>
    </cacheField>
    <cacheField name="¿Cómo calificas el desempeño de la gobernadora del estado de Guerrero, Evelyn Salgado Pineda?" numFmtId="0">
      <sharedItems count="3">
        <s v="Si apruebas su desempeño"/>
        <s v="Si desapruebas su desempeño"/>
        <s v="Si te es indiferente su desempeño"/>
      </sharedItems>
    </cacheField>
    <cacheField name="Si estos fueran los candidatos para gobernador de Guerrero en la próxima elección, ¿por quién votarías?" numFmtId="0">
      <sharedItems count="5">
        <s v="Si aún no lo sabes"/>
        <s v="Por Manuel Añorve Baños del Pri"/>
        <s v="Por Beatriz Mojica Morga de Morena"/>
        <s v="Por Gaby Bernal Reséndiz de Movimiento Ciudadano"/>
        <s v="Por Gustavo Alarcón Herrera del Pan"/>
      </sharedItems>
    </cacheField>
    <cacheField name="En cambio, si los candidatos fueran éstos, ¿por quién votarías?" numFmtId="0">
      <sharedItems count="5">
        <s v="Por Gaby Bernal Reséndiz de Movimiento Ciudadano"/>
        <s v="Si aún no lo sabes"/>
        <s v="Por Esthela Damián Peralta de Morena"/>
        <s v="Por Manuel Añorve Baños del Pri"/>
        <s v="Por Gustavo Alarcón Herrera del Pan"/>
      </sharedItems>
    </cacheField>
    <cacheField name="Y si estos fueran los candidatos, ¿por quién votarías?" numFmtId="0">
      <sharedItems count="5">
        <s v="Por Manuel Añorve Baños del Pri"/>
        <s v="Si aún no lo sabes"/>
        <s v="Por Karen Castrejón Trujillo de Morena"/>
        <s v="Por Gustavo Alarcón Herrera del Pan"/>
        <s v="Por Gaby Bernal Reséndiz de Movimiento Ciudadano"/>
      </sharedItems>
    </cacheField>
    <cacheField name="Si hoy fueran las elecciones para gobernador del estado de Guerrero, ¿por qué partido político votarías?" numFmtId="0">
      <sharedItems count="7">
        <s v="Por el partido verde"/>
        <s v="Por el pe te"/>
        <s v="Por Morena"/>
        <s v="Por el PAN"/>
        <s v="Por el PRI"/>
        <s v="Por Movimiento Ciudadano"/>
        <s v="Si aún no lo sabes"/>
      </sharedItems>
    </cacheField>
    <cacheField name="¡Gracias!¿Te gustaría seguir recibiendo encuestas de Arias Consultores para evaluar a tus gobernantes?" numFmtId="0">
      <sharedItems/>
    </cacheField>
    <cacheField name="Fecha" numFmtId="0">
      <sharedItems/>
    </cacheField>
    <cacheField name="Hora Inicio" numFmtId="0">
      <sharedItems/>
    </cacheField>
    <cacheField name="Hora Fin" numFmtId="0">
      <sharedItems/>
    </cacheField>
    <cacheField name="Duración" numFmtId="0">
      <sharedItems/>
    </cacheField>
    <cacheField name="pond_sex" numFmtId="2">
      <sharedItems containsSemiMixedTypes="0" containsString="0" containsNumber="1" minValue="0.48" maxValue="0.52"/>
    </cacheField>
    <cacheField name="pond_mun" numFmtId="2">
      <sharedItems containsSemiMixedTypes="0" containsString="0" containsNumber="1" minValue="0.5" maxValue="1.4832473113276523"/>
    </cacheField>
    <cacheField name="pond_tot" numFmtId="2">
      <sharedItems containsSemiMixedTypes="0" containsString="0" containsNumber="1" minValue="0.24" maxValue="0.77128860189037918"/>
    </cacheField>
    <cacheField name="sum_pond" numFmtId="0" formula="COUNT(sexo)*pond_tot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50">
  <r>
    <s v="H"/>
    <n v="8302"/>
    <s v="ACAPULCO DE JUAREZ"/>
    <s v="GUERRERO"/>
    <n v="3"/>
    <x v="0"/>
    <x v="0"/>
    <x v="0"/>
    <x v="0"/>
    <x v="0"/>
    <s v="Presiona 1 si deseas seguir recibiendo encuestas"/>
    <s v="2026-09-11"/>
    <s v="15:00"/>
    <s v="15:02"/>
    <s v="02:30"/>
    <n v="0.48"/>
    <n v="1.4832473113276523"/>
    <n v="0.71195870943727313"/>
  </r>
  <r>
    <s v="H"/>
    <n v="39810"/>
    <s v="ACAPULCO DE JUAREZ"/>
    <s v="GUERRERO"/>
    <n v="19"/>
    <x v="0"/>
    <x v="0"/>
    <x v="1"/>
    <x v="1"/>
    <x v="1"/>
    <s v="Presiona 2 si no deseas seguir recibiendo encuestas"/>
    <s v="2026-09-11"/>
    <s v="15:01"/>
    <s v="15:03"/>
    <s v="01:32"/>
    <n v="0.48"/>
    <n v="1.4832473113276523"/>
    <n v="0.71195870943727313"/>
  </r>
  <r>
    <s v="M"/>
    <n v="39799"/>
    <s v="ACAPULCO DE JUAREZ"/>
    <s v="GUERRERO"/>
    <n v="19"/>
    <x v="1"/>
    <x v="1"/>
    <x v="2"/>
    <x v="2"/>
    <x v="2"/>
    <s v="Presiona 1 si deseas seguir recibiendo encuestas"/>
    <s v="2026-09-11"/>
    <s v="15:03"/>
    <s v="15:05"/>
    <s v="02:49"/>
    <n v="0.52"/>
    <n v="1.4832473113276523"/>
    <n v="0.77128860189037918"/>
  </r>
  <r>
    <s v="H"/>
    <n v="39630"/>
    <s v="ACAPULCO DE JUAREZ"/>
    <s v="GUERRERO"/>
    <n v="23"/>
    <x v="0"/>
    <x v="1"/>
    <x v="1"/>
    <x v="3"/>
    <x v="3"/>
    <s v="Presiona 1 si deseas seguir recibiendo encuestas"/>
    <s v="2026-09-11"/>
    <s v="15:04"/>
    <s v="15:06"/>
    <s v="01:31"/>
    <n v="0.48"/>
    <n v="1.4832473113276523"/>
    <n v="0.71195870943727313"/>
  </r>
  <r>
    <s v="H"/>
    <n v="39670"/>
    <s v="ACAPULCO DE JUAREZ"/>
    <s v="GUERRERO"/>
    <n v="27"/>
    <x v="0"/>
    <x v="2"/>
    <x v="1"/>
    <x v="4"/>
    <x v="2"/>
    <s v="Presiona 2 si no deseas seguir recibiendo encuestas"/>
    <s v="2026-09-11"/>
    <s v="15:06"/>
    <s v="15:09"/>
    <s v="02:09"/>
    <n v="0.48"/>
    <n v="1.4832473113276523"/>
    <n v="0.71195870943727313"/>
  </r>
  <r>
    <s v="M"/>
    <n v="39690"/>
    <s v="ACAPULCO DE JUAREZ"/>
    <s v="GUERRERO"/>
    <n v="29"/>
    <x v="1"/>
    <x v="0"/>
    <x v="2"/>
    <x v="1"/>
    <x v="2"/>
    <s v="Presiona 2 si no deseas seguir recibiendo encuestas"/>
    <s v="2026-09-11"/>
    <s v="15:07"/>
    <s v="15:09"/>
    <s v="02:10"/>
    <n v="0.52"/>
    <n v="1.4832473113276523"/>
    <n v="0.77128860189037918"/>
  </r>
  <r>
    <s v="M"/>
    <n v="39690"/>
    <s v="ACAPULCO DE JUAREZ"/>
    <s v="GUERRERO"/>
    <n v="30"/>
    <x v="1"/>
    <x v="2"/>
    <x v="2"/>
    <x v="0"/>
    <x v="2"/>
    <s v="Presiona 1 si deseas seguir recibiendo encuestas"/>
    <s v="2026-09-11"/>
    <s v="15:08"/>
    <s v="15:10"/>
    <s v="02:06"/>
    <n v="0.52"/>
    <n v="1.4832473113276523"/>
    <n v="0.77128860189037918"/>
  </r>
  <r>
    <s v="H"/>
    <n v="39840"/>
    <s v="ACAPULCO DE JUAREZ"/>
    <s v="GUERRERO"/>
    <n v="31"/>
    <x v="0"/>
    <x v="1"/>
    <x v="0"/>
    <x v="1"/>
    <x v="4"/>
    <s v="Presiona 2 si no deseas seguir recibiendo encuestas"/>
    <s v="2026-09-11"/>
    <s v="15:10"/>
    <s v="15:12"/>
    <s v="02:20"/>
    <n v="0.48"/>
    <n v="1.4832473113276523"/>
    <n v="0.71195870943727313"/>
  </r>
  <r>
    <s v="H"/>
    <n v="39845"/>
    <s v="ACAPULCO DE JUAREZ"/>
    <s v="GUERRERO"/>
    <n v="31"/>
    <x v="0"/>
    <x v="0"/>
    <x v="0"/>
    <x v="2"/>
    <x v="5"/>
    <s v="Presiona 2 si no deseas seguir recibiendo encuestas"/>
    <s v="2026-09-11"/>
    <s v="15:12"/>
    <s v="15:14"/>
    <s v="02:33"/>
    <n v="0.48"/>
    <n v="1.4832473113276523"/>
    <n v="0.71195870943727313"/>
  </r>
  <r>
    <s v="M"/>
    <n v="39850"/>
    <s v="ACAPULCO DE JUAREZ"/>
    <s v="GUERRERO"/>
    <n v="33"/>
    <x v="0"/>
    <x v="2"/>
    <x v="2"/>
    <x v="2"/>
    <x v="2"/>
    <s v="Presiona 1 si deseas seguir recibiendo encuestas"/>
    <s v="2026-09-11"/>
    <s v="15:12"/>
    <s v="15:14"/>
    <s v="01:50"/>
    <n v="0.52"/>
    <n v="1.4832473113276523"/>
    <n v="0.77128860189037918"/>
  </r>
  <r>
    <s v="H"/>
    <n v="39810"/>
    <s v="ACAPULCO DE JUAREZ"/>
    <s v="GUERRERO"/>
    <n v="38"/>
    <x v="0"/>
    <x v="1"/>
    <x v="3"/>
    <x v="0"/>
    <x v="4"/>
    <s v="Presiona 2 si no deseas seguir recibiendo encuestas"/>
    <s v="2026-09-11"/>
    <s v="15:14"/>
    <s v="15:16"/>
    <s v="01:54"/>
    <n v="0.48"/>
    <n v="1.4832473113276523"/>
    <n v="0.71195870943727313"/>
  </r>
  <r>
    <s v="M"/>
    <n v="39810"/>
    <s v="ACAPULCO DE JUAREZ"/>
    <s v="GUERRERO"/>
    <n v="39"/>
    <x v="1"/>
    <x v="0"/>
    <x v="4"/>
    <x v="4"/>
    <x v="3"/>
    <s v="Presiona 1 si deseas seguir recibiendo encuestas"/>
    <s v="2026-09-11"/>
    <s v="15:15"/>
    <s v="15:16"/>
    <s v="01:58"/>
    <n v="0.52"/>
    <n v="1.4832473113276523"/>
    <n v="0.77128860189037918"/>
  </r>
  <r>
    <s v="H"/>
    <n v="39906"/>
    <s v="ACAPULCO DE JUAREZ"/>
    <s v="GUERRERO"/>
    <n v="48"/>
    <x v="0"/>
    <x v="1"/>
    <x v="1"/>
    <x v="0"/>
    <x v="4"/>
    <s v="Presiona 1 si deseas seguir recibiendo encuestas"/>
    <s v="2026-09-11"/>
    <s v="15:15"/>
    <s v="15:17"/>
    <s v="01:45"/>
    <n v="0.48"/>
    <n v="1.4832473113276523"/>
    <n v="0.71195870943727313"/>
  </r>
  <r>
    <s v="H"/>
    <n v="39906"/>
    <s v="ACAPULCO DE JUAREZ"/>
    <s v="GUERRERO"/>
    <n v="105"/>
    <x v="0"/>
    <x v="3"/>
    <x v="0"/>
    <x v="4"/>
    <x v="5"/>
    <s v="Presiona 1 si deseas seguir recibiendo encuestas"/>
    <s v="2026-09-11"/>
    <s v="15:16"/>
    <s v="15:18"/>
    <s v="02:03"/>
    <n v="0.48"/>
    <n v="1.4832473113276523"/>
    <n v="0.71195870943727313"/>
  </r>
  <r>
    <s v="M"/>
    <n v="39810"/>
    <s v="ACAPULCO DE JUAREZ"/>
    <s v="GUERRERO"/>
    <n v="106"/>
    <x v="0"/>
    <x v="1"/>
    <x v="1"/>
    <x v="1"/>
    <x v="4"/>
    <s v="Presiona 1 si deseas seguir recibiendo encuestas"/>
    <s v="2026-09-11"/>
    <s v="15:16"/>
    <s v="15:19"/>
    <s v="02:25"/>
    <n v="0.52"/>
    <n v="1.4832473113276523"/>
    <n v="0.77128860189037918"/>
  </r>
  <r>
    <s v="H"/>
    <n v="39810"/>
    <s v="ACAPULCO DE JUAREZ"/>
    <s v="GUERRERO"/>
    <n v="110"/>
    <x v="0"/>
    <x v="2"/>
    <x v="2"/>
    <x v="2"/>
    <x v="2"/>
    <s v="Presiona 2 si no deseas seguir recibiendo encuestas"/>
    <s v="2026-09-11"/>
    <s v="15:18"/>
    <s v="15:20"/>
    <s v="01:51"/>
    <n v="0.48"/>
    <n v="1.4832473113276523"/>
    <n v="0.71195870943727313"/>
  </r>
  <r>
    <s v="H"/>
    <n v="39810"/>
    <s v="ACAPULCO DE JUAREZ"/>
    <s v="GUERRERO"/>
    <n v="110"/>
    <x v="1"/>
    <x v="0"/>
    <x v="2"/>
    <x v="1"/>
    <x v="0"/>
    <s v="Presiona 1 si deseas seguir recibiendo encuestas"/>
    <s v="2026-09-11"/>
    <s v="15:19"/>
    <s v="15:21"/>
    <s v="02:08"/>
    <n v="0.48"/>
    <n v="1.4832473113276523"/>
    <n v="0.71195870943727313"/>
  </r>
  <r>
    <s v="H"/>
    <n v="39350"/>
    <s v="ACAPULCO DE JUAREZ"/>
    <s v="GUERRERO"/>
    <n v="110"/>
    <x v="2"/>
    <x v="4"/>
    <x v="1"/>
    <x v="1"/>
    <x v="1"/>
    <s v="Presiona 2 si no deseas seguir recibiendo encuestas"/>
    <s v="2026-09-11"/>
    <s v="15:21"/>
    <s v="15:23"/>
    <s v="02:06"/>
    <n v="0.48"/>
    <n v="1.4832473113276523"/>
    <n v="0.71195870943727313"/>
  </r>
  <r>
    <s v="H"/>
    <n v="39850"/>
    <s v="ACAPULCO DE JUAREZ"/>
    <s v="GUERRERO"/>
    <n v="111"/>
    <x v="0"/>
    <x v="4"/>
    <x v="1"/>
    <x v="3"/>
    <x v="3"/>
    <s v="Presiona 2 si no deseas seguir recibiendo encuestas"/>
    <s v="2026-09-11"/>
    <s v="15:21"/>
    <s v="15:23"/>
    <s v="01:57"/>
    <n v="0.48"/>
    <n v="1.4832473113276523"/>
    <n v="0.71195870943727313"/>
  </r>
  <r>
    <s v="M"/>
    <n v="39700"/>
    <s v="ACAPULCO DE JUAREZ"/>
    <s v="GUERRERO"/>
    <n v="111"/>
    <x v="0"/>
    <x v="2"/>
    <x v="2"/>
    <x v="2"/>
    <x v="2"/>
    <s v="Presiona 2 si no deseas seguir recibiendo encuestas"/>
    <s v="2026-09-11"/>
    <s v="15:23"/>
    <s v="15:24"/>
    <s v="01:33"/>
    <n v="0.52"/>
    <n v="1.4832473113276523"/>
    <n v="0.77128860189037918"/>
  </r>
  <r>
    <s v="M"/>
    <n v="39540"/>
    <s v="ACAPULCO DE JUAREZ"/>
    <s v="GUERRERO"/>
    <n v="112"/>
    <x v="0"/>
    <x v="2"/>
    <x v="2"/>
    <x v="2"/>
    <x v="2"/>
    <s v="Presiona 1 si deseas seguir recibiendo encuestas"/>
    <s v="2026-09-11"/>
    <s v="15:24"/>
    <s v="15:27"/>
    <s v="02:15"/>
    <n v="0.52"/>
    <n v="1.4832473113276523"/>
    <n v="0.77128860189037918"/>
  </r>
  <r>
    <s v="H"/>
    <n v="39700"/>
    <s v="ACAPULCO DE JUAREZ"/>
    <s v="GUERRERO"/>
    <n v="112"/>
    <x v="0"/>
    <x v="2"/>
    <x v="2"/>
    <x v="2"/>
    <x v="2"/>
    <s v="Presiona 2 si no deseas seguir recibiendo encuestas"/>
    <s v="2026-09-11"/>
    <s v="15:24"/>
    <s v="15:26"/>
    <s v="01:50"/>
    <n v="0.48"/>
    <n v="1.4832473113276523"/>
    <n v="0.71195870943727313"/>
  </r>
  <r>
    <s v="M"/>
    <n v="39890"/>
    <s v="ACAPULCO DE JUAREZ"/>
    <s v="GUERRERO"/>
    <n v="114"/>
    <x v="0"/>
    <x v="2"/>
    <x v="2"/>
    <x v="2"/>
    <x v="2"/>
    <s v="Presiona 2 si no deseas seguir recibiendo encuestas"/>
    <s v="2026-09-11"/>
    <s v="15:24"/>
    <s v="15:27"/>
    <s v="02:32"/>
    <n v="0.52"/>
    <n v="1.4832473113276523"/>
    <n v="0.77128860189037918"/>
  </r>
  <r>
    <s v="H"/>
    <n v="39700"/>
    <s v="ACAPULCO DE JUAREZ"/>
    <s v="GUERRERO"/>
    <n v="114"/>
    <x v="2"/>
    <x v="0"/>
    <x v="2"/>
    <x v="2"/>
    <x v="2"/>
    <s v="Presiona 2 si no deseas seguir recibiendo encuestas"/>
    <s v="2026-09-11"/>
    <s v="15:25"/>
    <s v="15:28"/>
    <s v="02:30"/>
    <n v="0.48"/>
    <n v="1.4832473113276523"/>
    <n v="0.71195870943727313"/>
  </r>
  <r>
    <s v="H"/>
    <n v="39715"/>
    <s v="ACAPULCO DE JUAREZ"/>
    <s v="GUERRERO"/>
    <n v="114"/>
    <x v="0"/>
    <x v="2"/>
    <x v="2"/>
    <x v="2"/>
    <x v="2"/>
    <s v="Presiona 1 si deseas seguir recibiendo encuestas"/>
    <s v="2026-09-11"/>
    <s v="15:26"/>
    <s v="15:29"/>
    <s v="02:20"/>
    <n v="0.48"/>
    <n v="1.4832473113276523"/>
    <n v="0.71195870943727313"/>
  </r>
  <r>
    <s v="M"/>
    <n v="39660"/>
    <s v="ACAPULCO DE JUAREZ"/>
    <s v="GUERRERO"/>
    <n v="114"/>
    <x v="0"/>
    <x v="2"/>
    <x v="1"/>
    <x v="2"/>
    <x v="2"/>
    <s v="Presiona 2 si no deseas seguir recibiendo encuestas"/>
    <s v="2026-09-11"/>
    <s v="15:27"/>
    <s v="15:29"/>
    <s v="01:33"/>
    <n v="0.52"/>
    <n v="1.4832473113276523"/>
    <n v="0.77128860189037918"/>
  </r>
  <r>
    <s v="M"/>
    <n v="39810"/>
    <s v="ACAPULCO DE JUAREZ"/>
    <s v="GUERRERO"/>
    <n v="114"/>
    <x v="0"/>
    <x v="2"/>
    <x v="1"/>
    <x v="2"/>
    <x v="2"/>
    <s v="Presiona 1 si deseas seguir recibiendo encuestas"/>
    <s v="2026-09-11"/>
    <s v="15:28"/>
    <s v="15:30"/>
    <s v="02:01"/>
    <n v="0.52"/>
    <n v="1.4832473113276523"/>
    <n v="0.77128860189037918"/>
  </r>
  <r>
    <s v="M"/>
    <n v="77375"/>
    <s v="ACAPULCO DE JUAREZ"/>
    <s v="GUERRERO"/>
    <n v="115"/>
    <x v="1"/>
    <x v="2"/>
    <x v="3"/>
    <x v="1"/>
    <x v="6"/>
    <s v="Presiona 1 si deseas seguir recibiendo encuestas"/>
    <s v="2026-09-11"/>
    <s v="15:28"/>
    <s v="15:29"/>
    <s v="01:36"/>
    <n v="0.52"/>
    <n v="1.4832473113276523"/>
    <n v="0.77128860189037918"/>
  </r>
  <r>
    <s v="H"/>
    <n v="39810"/>
    <s v="ACAPULCO DE JUAREZ"/>
    <s v="GUERRERO"/>
    <n v="116"/>
    <x v="0"/>
    <x v="1"/>
    <x v="2"/>
    <x v="2"/>
    <x v="6"/>
    <s v="Presiona 1 si deseas seguir recibiendo encuestas"/>
    <s v="2026-09-11"/>
    <s v="15:28"/>
    <s v="15:30"/>
    <s v="02:08"/>
    <n v="0.48"/>
    <n v="1.4832473113276523"/>
    <n v="0.71195870943727313"/>
  </r>
  <r>
    <s v="H"/>
    <n v="39810"/>
    <s v="ACAPULCO DE JUAREZ"/>
    <s v="GUERRERO"/>
    <n v="118"/>
    <x v="1"/>
    <x v="2"/>
    <x v="3"/>
    <x v="2"/>
    <x v="2"/>
    <s v="Presiona 2 si no deseas seguir recibiendo encuestas"/>
    <s v="2026-09-11"/>
    <s v="15:30"/>
    <s v="15:32"/>
    <s v="02:06"/>
    <n v="0.48"/>
    <n v="1.4832473113276523"/>
    <n v="0.71195870943727313"/>
  </r>
  <r>
    <s v="H"/>
    <n v="39880"/>
    <s v="ACAPULCO DE JUAREZ"/>
    <s v="GUERRERO"/>
    <n v="119"/>
    <x v="0"/>
    <x v="2"/>
    <x v="2"/>
    <x v="2"/>
    <x v="2"/>
    <s v="Presiona 2 si no deseas seguir recibiendo encuestas"/>
    <s v="2026-09-11"/>
    <s v="15:30"/>
    <s v="15:33"/>
    <s v="02:33"/>
    <n v="0.48"/>
    <n v="1.4832473113276523"/>
    <n v="0.71195870943727313"/>
  </r>
  <r>
    <s v="M"/>
    <n v="39820"/>
    <s v="ACAPULCO DE JUAREZ"/>
    <s v="GUERRERO"/>
    <n v="119"/>
    <x v="1"/>
    <x v="2"/>
    <x v="2"/>
    <x v="2"/>
    <x v="2"/>
    <s v="Presiona 1 si deseas seguir recibiendo encuestas"/>
    <s v="2026-09-11"/>
    <s v="15:31"/>
    <s v="15:33"/>
    <s v="02:29"/>
    <n v="0.52"/>
    <n v="1.4832473113276523"/>
    <n v="0.77128860189037918"/>
  </r>
  <r>
    <s v="H"/>
    <n v="39820"/>
    <s v="ACAPULCO DE JUAREZ"/>
    <s v="GUERRERO"/>
    <n v="121"/>
    <x v="0"/>
    <x v="2"/>
    <x v="2"/>
    <x v="1"/>
    <x v="2"/>
    <s v="Presiona 2 si no deseas seguir recibiendo encuestas"/>
    <s v="2026-09-11"/>
    <s v="15:32"/>
    <s v="15:34"/>
    <s v="02:17"/>
    <n v="0.48"/>
    <n v="1.4832473113276523"/>
    <n v="0.71195870943727313"/>
  </r>
  <r>
    <s v="H"/>
    <n v="39910"/>
    <s v="ACAPULCO DE JUAREZ"/>
    <s v="GUERRERO"/>
    <n v="122"/>
    <x v="1"/>
    <x v="2"/>
    <x v="2"/>
    <x v="2"/>
    <x v="2"/>
    <s v="Presiona 1 si deseas seguir recibiendo encuestas"/>
    <s v="2026-09-11"/>
    <s v="15:34"/>
    <s v="15:37"/>
    <s v="02:50"/>
    <n v="0.48"/>
    <n v="1.4832473113276523"/>
    <n v="0.71195870943727313"/>
  </r>
  <r>
    <s v="H"/>
    <n v="39901"/>
    <s v="ACAPULCO DE JUAREZ"/>
    <s v="GUERRERO"/>
    <n v="122"/>
    <x v="0"/>
    <x v="2"/>
    <x v="1"/>
    <x v="2"/>
    <x v="2"/>
    <s v="Presiona 1 si deseas seguir recibiendo encuestas"/>
    <s v="2026-09-11"/>
    <s v="15:34"/>
    <s v="15:36"/>
    <s v="01:42"/>
    <n v="0.48"/>
    <n v="1.4832473113276523"/>
    <n v="0.71195870943727313"/>
  </r>
  <r>
    <s v="M"/>
    <n v="39890"/>
    <s v="ACAPULCO DE JUAREZ"/>
    <s v="GUERRERO"/>
    <n v="123"/>
    <x v="1"/>
    <x v="2"/>
    <x v="2"/>
    <x v="1"/>
    <x v="2"/>
    <s v="Presiona 2 si no deseas seguir recibiendo encuestas"/>
    <s v="2026-09-11"/>
    <s v="15:35"/>
    <s v="15:37"/>
    <s v="02:01"/>
    <n v="0.52"/>
    <n v="1.4832473113276523"/>
    <n v="0.77128860189037918"/>
  </r>
  <r>
    <s v="H"/>
    <n v="39700"/>
    <s v="ACAPULCO DE JUAREZ"/>
    <s v="GUERRERO"/>
    <n v="123"/>
    <x v="0"/>
    <x v="2"/>
    <x v="2"/>
    <x v="2"/>
    <x v="2"/>
    <s v="Presiona 2 si no deseas seguir recibiendo encuestas"/>
    <s v="2026-09-11"/>
    <s v="15:35"/>
    <s v="15:37"/>
    <s v="02:29"/>
    <n v="0.48"/>
    <n v="1.4832473113276523"/>
    <n v="0.71195870943727313"/>
  </r>
  <r>
    <s v="M"/>
    <n v="39810"/>
    <s v="ACAPULCO DE JUAREZ"/>
    <s v="GUERRERO"/>
    <n v="125"/>
    <x v="0"/>
    <x v="2"/>
    <x v="1"/>
    <x v="4"/>
    <x v="2"/>
    <s v="Presiona 2 si no deseas seguir recibiendo encuestas"/>
    <s v="2026-09-11"/>
    <s v="15:35"/>
    <s v="15:38"/>
    <s v="02:41"/>
    <n v="0.52"/>
    <n v="1.4832473113276523"/>
    <n v="0.77128860189037918"/>
  </r>
  <r>
    <s v="H"/>
    <n v="39906"/>
    <s v="ACAPULCO DE JUAREZ"/>
    <s v="GUERRERO"/>
    <n v="127"/>
    <x v="0"/>
    <x v="1"/>
    <x v="2"/>
    <x v="0"/>
    <x v="4"/>
    <s v="Presiona 2 si no deseas seguir recibiendo encuestas"/>
    <s v="2026-09-11"/>
    <s v="15:35"/>
    <s v="15:38"/>
    <s v="02:45"/>
    <n v="0.48"/>
    <n v="1.4832473113276523"/>
    <n v="0.71195870943727313"/>
  </r>
  <r>
    <s v="H"/>
    <n v="39690"/>
    <s v="ACAPULCO DE JUAREZ"/>
    <s v="GUERRERO"/>
    <n v="128"/>
    <x v="0"/>
    <x v="4"/>
    <x v="1"/>
    <x v="1"/>
    <x v="3"/>
    <s v="Presiona 2 si no deseas seguir recibiendo encuestas"/>
    <s v="2026-09-11"/>
    <s v="15:38"/>
    <s v="15:40"/>
    <s v="01:58"/>
    <n v="0.48"/>
    <n v="1.4832473113276523"/>
    <n v="0.71195870943727313"/>
  </r>
  <r>
    <s v="M"/>
    <n v="39906"/>
    <s v="ACAPULCO DE JUAREZ"/>
    <s v="GUERRERO"/>
    <n v="132"/>
    <x v="0"/>
    <x v="0"/>
    <x v="2"/>
    <x v="2"/>
    <x v="6"/>
    <s v="Presiona 1 si deseas seguir recibiendo encuestas"/>
    <s v="2026-09-11"/>
    <s v="15:38"/>
    <s v="15:40"/>
    <s v="02:09"/>
    <n v="0.52"/>
    <n v="1.4832473113276523"/>
    <n v="0.77128860189037918"/>
  </r>
  <r>
    <s v="M"/>
    <n v="39907"/>
    <s v="ACAPULCO DE JUAREZ"/>
    <s v="GUERRERO"/>
    <n v="133"/>
    <x v="1"/>
    <x v="2"/>
    <x v="3"/>
    <x v="2"/>
    <x v="2"/>
    <s v="Presiona 1 si deseas seguir recibiendo encuestas"/>
    <s v="2026-09-11"/>
    <s v="15:38"/>
    <s v="15:40"/>
    <s v="01:37"/>
    <n v="0.52"/>
    <n v="1.4832473113276523"/>
    <n v="0.77128860189037918"/>
  </r>
  <r>
    <s v="H"/>
    <n v="39906"/>
    <s v="ACAPULCO DE JUAREZ"/>
    <s v="GUERRERO"/>
    <n v="134"/>
    <x v="2"/>
    <x v="0"/>
    <x v="1"/>
    <x v="2"/>
    <x v="2"/>
    <s v="Presiona 2 si no deseas seguir recibiendo encuestas"/>
    <s v="2026-09-11"/>
    <s v="15:39"/>
    <s v="15:42"/>
    <s v="02:18"/>
    <n v="0.48"/>
    <n v="1.4832473113276523"/>
    <n v="0.71195870943727313"/>
  </r>
  <r>
    <s v="H"/>
    <n v="39715"/>
    <s v="ACAPULCO DE JUAREZ"/>
    <s v="GUERRERO"/>
    <n v="134"/>
    <x v="0"/>
    <x v="2"/>
    <x v="2"/>
    <x v="2"/>
    <x v="2"/>
    <s v="Presiona 1 si deseas seguir recibiendo encuestas"/>
    <s v="2026-09-11"/>
    <s v="15:40"/>
    <s v="15:43"/>
    <s v="02:50"/>
    <n v="0.48"/>
    <n v="1.4832473113276523"/>
    <n v="0.71195870943727313"/>
  </r>
  <r>
    <s v="H"/>
    <n v="39931"/>
    <s v="ACAPULCO DE JUAREZ"/>
    <s v="GUERRERO"/>
    <n v="134"/>
    <x v="0"/>
    <x v="0"/>
    <x v="4"/>
    <x v="0"/>
    <x v="4"/>
    <s v="Presiona 2 si no deseas seguir recibiendo encuestas"/>
    <s v="2026-09-11"/>
    <s v="15:41"/>
    <s v="15:43"/>
    <s v="02:21"/>
    <n v="0.48"/>
    <n v="1.4832473113276523"/>
    <n v="0.71195870943727313"/>
  </r>
  <r>
    <s v="M"/>
    <n v="39406"/>
    <s v="ACAPULCO DE JUAREZ"/>
    <s v="GUERRERO"/>
    <n v="134"/>
    <x v="1"/>
    <x v="2"/>
    <x v="1"/>
    <x v="2"/>
    <x v="2"/>
    <s v="Presiona 1 si deseas seguir recibiendo encuestas"/>
    <s v="2026-09-11"/>
    <s v="15:41"/>
    <s v="15:44"/>
    <s v="02:55"/>
    <n v="0.52"/>
    <n v="1.4832473113276523"/>
    <n v="0.77128860189037918"/>
  </r>
  <r>
    <s v="H"/>
    <n v="39715"/>
    <s v="ACAPULCO DE JUAREZ"/>
    <s v="GUERRERO"/>
    <n v="135"/>
    <x v="1"/>
    <x v="1"/>
    <x v="2"/>
    <x v="0"/>
    <x v="4"/>
    <s v="Presiona 1 si deseas seguir recibiendo encuestas"/>
    <s v="2026-09-11"/>
    <s v="15:42"/>
    <s v="15:44"/>
    <s v="02:06"/>
    <n v="0.48"/>
    <n v="1.4832473113276523"/>
    <n v="0.71195870943727313"/>
  </r>
  <r>
    <s v="M"/>
    <n v="39715"/>
    <s v="ACAPULCO DE JUAREZ"/>
    <s v="GUERRERO"/>
    <n v="135"/>
    <x v="2"/>
    <x v="0"/>
    <x v="1"/>
    <x v="2"/>
    <x v="2"/>
    <s v="Presiona 1 si deseas seguir recibiendo encuestas"/>
    <s v="2026-09-11"/>
    <s v="15:44"/>
    <s v="15:46"/>
    <s v="02:36"/>
    <n v="0.52"/>
    <n v="1.4832473113276523"/>
    <n v="0.77128860189037918"/>
  </r>
  <r>
    <s v="H"/>
    <n v="39715"/>
    <s v="ACAPULCO DE JUAREZ"/>
    <s v="GUERRERO"/>
    <n v="135"/>
    <x v="2"/>
    <x v="4"/>
    <x v="4"/>
    <x v="3"/>
    <x v="3"/>
    <s v="Presiona 1 si deseas seguir recibiendo encuestas"/>
    <s v="2026-09-11"/>
    <s v="15:46"/>
    <s v="15:48"/>
    <s v="02:42"/>
    <n v="0.48"/>
    <n v="1.4832473113276523"/>
    <n v="0.71195870943727313"/>
  </r>
  <r>
    <s v="H"/>
    <n v="39530"/>
    <s v="ACAPULCO DE JUAREZ"/>
    <s v="GUERRERO"/>
    <n v="136"/>
    <x v="0"/>
    <x v="1"/>
    <x v="3"/>
    <x v="0"/>
    <x v="4"/>
    <s v="Presiona 2 si no deseas seguir recibiendo encuestas"/>
    <s v="2026-09-11"/>
    <s v="15:46"/>
    <s v="15:48"/>
    <s v="02:40"/>
    <n v="0.48"/>
    <n v="1.4832473113276523"/>
    <n v="0.71195870943727313"/>
  </r>
  <r>
    <s v="H"/>
    <n v="39610"/>
    <s v="ACAPULCO DE JUAREZ"/>
    <s v="GUERRERO"/>
    <n v="136"/>
    <x v="0"/>
    <x v="0"/>
    <x v="4"/>
    <x v="2"/>
    <x v="2"/>
    <s v="Presiona 2 si no deseas seguir recibiendo encuestas"/>
    <s v="2026-09-11"/>
    <s v="15:46"/>
    <s v="15:48"/>
    <s v="02:34"/>
    <n v="0.48"/>
    <n v="1.4832473113276523"/>
    <n v="0.71195870943727313"/>
  </r>
  <r>
    <s v="H"/>
    <n v="39715"/>
    <s v="ACAPULCO DE JUAREZ"/>
    <s v="GUERRERO"/>
    <n v="136"/>
    <x v="0"/>
    <x v="1"/>
    <x v="1"/>
    <x v="1"/>
    <x v="4"/>
    <s v="Presiona 1 si deseas seguir recibiendo encuestas"/>
    <s v="2026-09-11"/>
    <s v="15:46"/>
    <s v="15:48"/>
    <s v="01:47"/>
    <n v="0.48"/>
    <n v="1.4832473113276523"/>
    <n v="0.71195870943727313"/>
  </r>
  <r>
    <s v="M"/>
    <n v="39700"/>
    <s v="ACAPULCO DE JUAREZ"/>
    <s v="GUERRERO"/>
    <n v="138"/>
    <x v="0"/>
    <x v="2"/>
    <x v="1"/>
    <x v="0"/>
    <x v="0"/>
    <s v="Presiona 1 si deseas seguir recibiendo encuestas"/>
    <s v="2026-09-11"/>
    <s v="15:46"/>
    <s v="15:48"/>
    <s v="01:51"/>
    <n v="0.52"/>
    <n v="1.4832473113276523"/>
    <n v="0.77128860189037918"/>
  </r>
  <r>
    <s v="H"/>
    <n v="39750"/>
    <s v="ACAPULCO DE JUAREZ"/>
    <s v="GUERRERO"/>
    <n v="138"/>
    <x v="0"/>
    <x v="1"/>
    <x v="1"/>
    <x v="1"/>
    <x v="3"/>
    <s v="Presiona 1 si deseas seguir recibiendo encuestas"/>
    <s v="2026-09-11"/>
    <s v="15:47"/>
    <s v="15:49"/>
    <s v="02:14"/>
    <n v="0.48"/>
    <n v="1.4832473113276523"/>
    <n v="0.71195870943727313"/>
  </r>
  <r>
    <s v="H"/>
    <n v="39700"/>
    <s v="ACAPULCO DE JUAREZ"/>
    <s v="GUERRERO"/>
    <n v="138"/>
    <x v="0"/>
    <x v="3"/>
    <x v="2"/>
    <x v="3"/>
    <x v="6"/>
    <s v="Presiona 1 si deseas seguir recibiendo encuestas"/>
    <s v="2026-09-11"/>
    <s v="15:49"/>
    <s v="15:51"/>
    <s v="01:51"/>
    <n v="0.48"/>
    <n v="1.4832473113276523"/>
    <n v="0.71195870943727313"/>
  </r>
  <r>
    <s v="H"/>
    <n v="39700"/>
    <s v="ACAPULCO DE JUAREZ"/>
    <s v="GUERRERO"/>
    <n v="141"/>
    <x v="1"/>
    <x v="2"/>
    <x v="2"/>
    <x v="2"/>
    <x v="2"/>
    <s v="Presiona 2 si no deseas seguir recibiendo encuestas"/>
    <s v="2026-09-11"/>
    <s v="15:49"/>
    <s v="15:51"/>
    <s v="01:44"/>
    <n v="0.48"/>
    <n v="1.4832473113276523"/>
    <n v="0.71195870943727313"/>
  </r>
  <r>
    <s v="H"/>
    <n v="39700"/>
    <s v="ACAPULCO DE JUAREZ"/>
    <s v="GUERRERO"/>
    <n v="141"/>
    <x v="0"/>
    <x v="4"/>
    <x v="4"/>
    <x v="3"/>
    <x v="3"/>
    <s v="Presiona 1 si deseas seguir recibiendo encuestas"/>
    <s v="2026-09-11"/>
    <s v="15:50"/>
    <s v="15:51"/>
    <s v="01:42"/>
    <n v="0.48"/>
    <n v="1.4832473113276523"/>
    <n v="0.71195870943727313"/>
  </r>
  <r>
    <s v="M"/>
    <n v="39690"/>
    <s v="ACAPULCO DE JUAREZ"/>
    <s v="GUERRERO"/>
    <n v="143"/>
    <x v="0"/>
    <x v="2"/>
    <x v="2"/>
    <x v="2"/>
    <x v="2"/>
    <s v="Presiona 2 si no deseas seguir recibiendo encuestas"/>
    <s v="2026-09-11"/>
    <s v="15:50"/>
    <s v="15:52"/>
    <s v="01:34"/>
    <n v="0.52"/>
    <n v="1.4832473113276523"/>
    <n v="0.77128860189037918"/>
  </r>
  <r>
    <s v="H"/>
    <n v="39715"/>
    <s v="ACAPULCO DE JUAREZ"/>
    <s v="GUERRERO"/>
    <n v="143"/>
    <x v="0"/>
    <x v="1"/>
    <x v="3"/>
    <x v="0"/>
    <x v="4"/>
    <s v="Presiona 1 si deseas seguir recibiendo encuestas"/>
    <s v="2026-09-11"/>
    <s v="15:51"/>
    <s v="15:53"/>
    <s v="01:30"/>
    <n v="0.48"/>
    <n v="1.4832473113276523"/>
    <n v="0.71195870943727313"/>
  </r>
  <r>
    <s v="M"/>
    <n v="39700"/>
    <s v="ACAPULCO DE JUAREZ"/>
    <s v="GUERRERO"/>
    <n v="143"/>
    <x v="0"/>
    <x v="2"/>
    <x v="2"/>
    <x v="2"/>
    <x v="2"/>
    <s v="Presiona 1 si deseas seguir recibiendo encuestas"/>
    <s v="2026-09-11"/>
    <s v="15:51"/>
    <s v="15:53"/>
    <s v="02:09"/>
    <n v="0.52"/>
    <n v="1.4832473113276523"/>
    <n v="0.77128860189037918"/>
  </r>
  <r>
    <s v="H"/>
    <n v="39931"/>
    <s v="ACAPULCO DE JUAREZ"/>
    <s v="GUERRERO"/>
    <n v="146"/>
    <x v="0"/>
    <x v="0"/>
    <x v="4"/>
    <x v="3"/>
    <x v="3"/>
    <s v="Presiona 1 si deseas seguir recibiendo encuestas"/>
    <s v="2026-09-11"/>
    <s v="15:51"/>
    <s v="15:54"/>
    <s v="02:19"/>
    <n v="0.48"/>
    <n v="1.4832473113276523"/>
    <n v="0.71195870943727313"/>
  </r>
  <r>
    <s v="H"/>
    <n v="39759"/>
    <s v="ACAPULCO DE JUAREZ"/>
    <s v="GUERRERO"/>
    <n v="146"/>
    <x v="1"/>
    <x v="2"/>
    <x v="2"/>
    <x v="2"/>
    <x v="2"/>
    <s v="Presiona 2 si no deseas seguir recibiendo encuestas"/>
    <s v="2026-09-11"/>
    <s v="15:53"/>
    <s v="15:56"/>
    <s v="02:30"/>
    <n v="0.48"/>
    <n v="1.4832473113276523"/>
    <n v="0.71195870943727313"/>
  </r>
  <r>
    <s v="M"/>
    <n v="39799"/>
    <s v="ACAPULCO DE JUAREZ"/>
    <s v="GUERRERO"/>
    <n v="147"/>
    <x v="0"/>
    <x v="2"/>
    <x v="1"/>
    <x v="2"/>
    <x v="2"/>
    <s v="Presiona 1 si deseas seguir recibiendo encuestas"/>
    <s v="2026-09-11"/>
    <s v="15:54"/>
    <s v="15:56"/>
    <s v="02:09"/>
    <n v="0.52"/>
    <n v="1.4832473113276523"/>
    <n v="0.77128860189037918"/>
  </r>
  <r>
    <s v="H"/>
    <n v="39700"/>
    <s v="ACAPULCO DE JUAREZ"/>
    <s v="GUERRERO"/>
    <n v="147"/>
    <x v="0"/>
    <x v="2"/>
    <x v="2"/>
    <x v="2"/>
    <x v="2"/>
    <s v="Presiona 1 si deseas seguir recibiendo encuestas"/>
    <s v="2026-09-11"/>
    <s v="15:54"/>
    <s v="15:57"/>
    <s v="02:53"/>
    <n v="0.48"/>
    <n v="1.4832473113276523"/>
    <n v="0.71195870943727313"/>
  </r>
  <r>
    <s v="H"/>
    <n v="39700"/>
    <s v="ACAPULCO DE JUAREZ"/>
    <s v="GUERRERO"/>
    <n v="148"/>
    <x v="2"/>
    <x v="3"/>
    <x v="1"/>
    <x v="1"/>
    <x v="5"/>
    <s v="Presiona 1 si deseas seguir recibiendo encuestas"/>
    <s v="2026-09-11"/>
    <s v="15:55"/>
    <s v="15:57"/>
    <s v="02:09"/>
    <n v="0.48"/>
    <n v="1.4832473113276523"/>
    <n v="0.71195870943727313"/>
  </r>
  <r>
    <s v="H"/>
    <n v="39906"/>
    <s v="ACAPULCO DE JUAREZ"/>
    <s v="GUERRERO"/>
    <n v="148"/>
    <x v="0"/>
    <x v="1"/>
    <x v="3"/>
    <x v="0"/>
    <x v="4"/>
    <s v="Presiona 2 si no deseas seguir recibiendo encuestas"/>
    <s v="2026-09-11"/>
    <s v="15:58"/>
    <s v="16:00"/>
    <s v="02:00"/>
    <n v="0.48"/>
    <n v="1.4832473113276523"/>
    <n v="0.71195870943727313"/>
  </r>
  <r>
    <s v="H"/>
    <n v="39670"/>
    <s v="ACAPULCO DE JUAREZ"/>
    <s v="GUERRERO"/>
    <n v="149"/>
    <x v="0"/>
    <x v="0"/>
    <x v="0"/>
    <x v="1"/>
    <x v="5"/>
    <s v="Presiona 1 si deseas seguir recibiendo encuestas"/>
    <s v="2026-09-11"/>
    <s v="16:00"/>
    <s v="16:03"/>
    <s v="02:54"/>
    <n v="0.48"/>
    <n v="1.4832473113276523"/>
    <n v="0.71195870943727313"/>
  </r>
  <r>
    <s v="M"/>
    <n v="39920"/>
    <s v="ACAPULCO DE JUAREZ"/>
    <s v="GUERRERO"/>
    <n v="150"/>
    <x v="0"/>
    <x v="1"/>
    <x v="3"/>
    <x v="0"/>
    <x v="4"/>
    <s v="Presiona 1 si deseas seguir recibiendo encuestas"/>
    <s v="2026-09-11"/>
    <s v="16:01"/>
    <s v="16:03"/>
    <s v="01:41"/>
    <n v="0.52"/>
    <n v="1.4832473113276523"/>
    <n v="0.77128860189037918"/>
  </r>
  <r>
    <s v="M"/>
    <n v="39630"/>
    <s v="ACAPULCO DE JUAREZ"/>
    <s v="GUERRERO"/>
    <n v="160"/>
    <x v="0"/>
    <x v="2"/>
    <x v="2"/>
    <x v="1"/>
    <x v="2"/>
    <s v="Presiona 2 si no deseas seguir recibiendo encuestas"/>
    <s v="2026-09-11"/>
    <s v="16:02"/>
    <s v="16:04"/>
    <s v="01:48"/>
    <n v="0.52"/>
    <n v="1.4832473113276523"/>
    <n v="0.77128860189037918"/>
  </r>
  <r>
    <s v="H"/>
    <n v="39510"/>
    <s v="ACAPULCO DE JUAREZ"/>
    <s v="GUERRERO"/>
    <n v="160"/>
    <x v="0"/>
    <x v="2"/>
    <x v="2"/>
    <x v="4"/>
    <x v="2"/>
    <s v="Presiona 2 si no deseas seguir recibiendo encuestas"/>
    <s v="2026-09-11"/>
    <s v="16:02"/>
    <s v="16:05"/>
    <s v="02:20"/>
    <n v="0.48"/>
    <n v="1.4832473113276523"/>
    <n v="0.71195870943727313"/>
  </r>
  <r>
    <s v="M"/>
    <n v="39700"/>
    <s v="ACAPULCO DE JUAREZ"/>
    <s v="GUERRERO"/>
    <n v="160"/>
    <x v="0"/>
    <x v="3"/>
    <x v="1"/>
    <x v="2"/>
    <x v="6"/>
    <s v="Presiona 1 si deseas seguir recibiendo encuestas"/>
    <s v="2026-09-11"/>
    <s v="16:05"/>
    <s v="16:08"/>
    <s v="02:43"/>
    <n v="0.52"/>
    <n v="1.4832473113276523"/>
    <n v="0.77128860189037918"/>
  </r>
  <r>
    <s v="H"/>
    <n v="39759"/>
    <s v="ACAPULCO DE JUAREZ"/>
    <s v="GUERRERO"/>
    <n v="161"/>
    <x v="1"/>
    <x v="2"/>
    <x v="1"/>
    <x v="2"/>
    <x v="2"/>
    <s v="Presiona 2 si no deseas seguir recibiendo encuestas"/>
    <s v="2026-09-11"/>
    <s v="16:05"/>
    <s v="16:07"/>
    <s v="02:09"/>
    <n v="0.48"/>
    <n v="1.4832473113276523"/>
    <n v="0.71195870943727313"/>
  </r>
  <r>
    <s v="M"/>
    <n v="39700"/>
    <s v="ACAPULCO DE JUAREZ"/>
    <s v="GUERRERO"/>
    <n v="162"/>
    <x v="0"/>
    <x v="1"/>
    <x v="3"/>
    <x v="1"/>
    <x v="4"/>
    <s v="Presiona 1 si deseas seguir recibiendo encuestas"/>
    <s v="2026-09-11"/>
    <s v="16:06"/>
    <s v="16:09"/>
    <s v="02:41"/>
    <n v="0.52"/>
    <n v="1.4832473113276523"/>
    <n v="0.77128860189037918"/>
  </r>
  <r>
    <s v="M"/>
    <n v="39723"/>
    <s v="ACAPULCO DE JUAREZ"/>
    <s v="GUERRERO"/>
    <n v="165"/>
    <x v="1"/>
    <x v="2"/>
    <x v="3"/>
    <x v="2"/>
    <x v="6"/>
    <s v="Presiona 1 si deseas seguir recibiendo encuestas"/>
    <s v="2026-09-11"/>
    <s v="16:07"/>
    <s v="16:09"/>
    <s v="01:42"/>
    <n v="0.52"/>
    <n v="1.4832473113276523"/>
    <n v="0.77128860189037918"/>
  </r>
  <r>
    <s v="M"/>
    <n v="39406"/>
    <s v="ACAPULCO DE JUAREZ"/>
    <s v="GUERRERO"/>
    <n v="166"/>
    <x v="0"/>
    <x v="2"/>
    <x v="4"/>
    <x v="3"/>
    <x v="3"/>
    <s v="Presiona 1 si deseas seguir recibiendo encuestas"/>
    <s v="2026-09-11"/>
    <s v="16:07"/>
    <s v="16:09"/>
    <s v="02:03"/>
    <n v="0.52"/>
    <n v="1.4832473113276523"/>
    <n v="0.77128860189037918"/>
  </r>
  <r>
    <s v="M"/>
    <n v="39799"/>
    <s v="ACAPULCO DE JUAREZ"/>
    <s v="GUERRERO"/>
    <n v="179"/>
    <x v="0"/>
    <x v="0"/>
    <x v="3"/>
    <x v="1"/>
    <x v="4"/>
    <s v="Presiona 2 si no deseas seguir recibiendo encuestas"/>
    <s v="2026-09-11"/>
    <s v="16:09"/>
    <s v="16:11"/>
    <s v="01:45"/>
    <n v="0.52"/>
    <n v="1.4832473113276523"/>
    <n v="0.77128860189037918"/>
  </r>
  <r>
    <s v="M"/>
    <n v="39715"/>
    <s v="ACAPULCO DE JUAREZ"/>
    <s v="GUERRERO"/>
    <n v="185"/>
    <x v="2"/>
    <x v="0"/>
    <x v="2"/>
    <x v="2"/>
    <x v="2"/>
    <s v="Presiona 2 si no deseas seguir recibiendo encuestas"/>
    <s v="2026-09-11"/>
    <s v="16:10"/>
    <s v="16:12"/>
    <s v="01:38"/>
    <n v="0.52"/>
    <n v="1.4832473113276523"/>
    <n v="0.77128860189037918"/>
  </r>
  <r>
    <s v="M"/>
    <n v="39510"/>
    <s v="ACAPULCO DE JUAREZ"/>
    <s v="GUERRERO"/>
    <n v="192"/>
    <x v="0"/>
    <x v="3"/>
    <x v="0"/>
    <x v="4"/>
    <x v="5"/>
    <s v="Presiona 1 si deseas seguir recibiendo encuestas"/>
    <s v="2026-09-11"/>
    <s v="16:10"/>
    <s v="16:12"/>
    <s v="01:46"/>
    <n v="0.52"/>
    <n v="1.4832473113276523"/>
    <n v="0.77128860189037918"/>
  </r>
  <r>
    <s v="H"/>
    <n v="39530"/>
    <s v="ACAPULCO DE JUAREZ"/>
    <s v="GUERRERO"/>
    <n v="193"/>
    <x v="0"/>
    <x v="1"/>
    <x v="2"/>
    <x v="2"/>
    <x v="2"/>
    <s v="Presiona 1 si deseas seguir recibiendo encuestas"/>
    <s v="2026-09-11"/>
    <s v="16:10"/>
    <s v="16:13"/>
    <s v="02:14"/>
    <n v="0.48"/>
    <n v="1.4832473113276523"/>
    <n v="0.71195870943727313"/>
  </r>
  <r>
    <s v="H"/>
    <n v="39740"/>
    <s v="ACAPULCO DE JUAREZ"/>
    <s v="GUERRERO"/>
    <n v="198"/>
    <x v="1"/>
    <x v="3"/>
    <x v="0"/>
    <x v="4"/>
    <x v="5"/>
    <s v="Presiona 2 si no deseas seguir recibiendo encuestas"/>
    <s v="2026-09-11"/>
    <s v="16:10"/>
    <s v="16:13"/>
    <s v="02:33"/>
    <n v="0.48"/>
    <n v="1.4832473113276523"/>
    <n v="0.71195870943727313"/>
  </r>
  <r>
    <s v="M"/>
    <n v="39780"/>
    <s v="ACAPULCO DE JUAREZ"/>
    <s v="GUERRERO"/>
    <n v="200"/>
    <x v="0"/>
    <x v="0"/>
    <x v="1"/>
    <x v="1"/>
    <x v="4"/>
    <s v="Presiona 2 si no deseas seguir recibiendo encuestas"/>
    <s v="2026-09-11"/>
    <s v="16:11"/>
    <s v="16:13"/>
    <s v="02:07"/>
    <n v="0.52"/>
    <n v="1.4832473113276523"/>
    <n v="0.77128860189037918"/>
  </r>
  <r>
    <s v="H"/>
    <n v="39799"/>
    <s v="ACAPULCO DE JUAREZ"/>
    <s v="GUERRERO"/>
    <n v="204"/>
    <x v="1"/>
    <x v="1"/>
    <x v="1"/>
    <x v="0"/>
    <x v="4"/>
    <s v="Presiona 1 si deseas seguir recibiendo encuestas"/>
    <s v="2026-09-11"/>
    <s v="16:11"/>
    <s v="16:13"/>
    <s v="01:42"/>
    <n v="0.48"/>
    <n v="1.4832473113276523"/>
    <n v="0.71195870943727313"/>
  </r>
  <r>
    <s v="M"/>
    <n v="39799"/>
    <s v="ACAPULCO DE JUAREZ"/>
    <s v="GUERRERO"/>
    <n v="207"/>
    <x v="0"/>
    <x v="4"/>
    <x v="2"/>
    <x v="2"/>
    <x v="6"/>
    <s v="Presiona 2 si no deseas seguir recibiendo encuestas"/>
    <s v="2026-09-11"/>
    <s v="16:12"/>
    <s v="16:14"/>
    <s v="02:01"/>
    <n v="0.52"/>
    <n v="1.4832473113276523"/>
    <n v="0.77128860189037918"/>
  </r>
  <r>
    <s v="H"/>
    <n v="39799"/>
    <s v="ACAPULCO DE JUAREZ"/>
    <s v="GUERRERO"/>
    <n v="208"/>
    <x v="0"/>
    <x v="0"/>
    <x v="1"/>
    <x v="2"/>
    <x v="2"/>
    <s v="Presiona 2 si no deseas seguir recibiendo encuestas"/>
    <s v="2026-09-11"/>
    <s v="16:13"/>
    <s v="16:15"/>
    <s v="02:29"/>
    <n v="0.48"/>
    <n v="1.4832473113276523"/>
    <n v="0.71195870943727313"/>
  </r>
  <r>
    <s v="H"/>
    <n v="39799"/>
    <s v="ACAPULCO DE JUAREZ"/>
    <s v="GUERRERO"/>
    <n v="208"/>
    <x v="0"/>
    <x v="3"/>
    <x v="2"/>
    <x v="2"/>
    <x v="6"/>
    <s v="Presiona 1 si deseas seguir recibiendo encuestas"/>
    <s v="2026-09-11"/>
    <s v="16:13"/>
    <s v="16:16"/>
    <s v="02:38"/>
    <n v="0.48"/>
    <n v="1.4832473113276523"/>
    <n v="0.71195870943727313"/>
  </r>
  <r>
    <s v="M"/>
    <n v="39799"/>
    <s v="ACAPULCO DE JUAREZ"/>
    <s v="GUERRERO"/>
    <n v="210"/>
    <x v="1"/>
    <x v="1"/>
    <x v="4"/>
    <x v="1"/>
    <x v="4"/>
    <s v="Presiona 2 si no deseas seguir recibiendo encuestas"/>
    <s v="2026-09-11"/>
    <s v="16:14"/>
    <s v="16:16"/>
    <s v="01:37"/>
    <n v="0.52"/>
    <n v="1.4832473113276523"/>
    <n v="0.77128860189037918"/>
  </r>
  <r>
    <s v="H"/>
    <n v="39780"/>
    <s v="ACAPULCO DE JUAREZ"/>
    <s v="GUERRERO"/>
    <n v="212"/>
    <x v="0"/>
    <x v="0"/>
    <x v="3"/>
    <x v="0"/>
    <x v="4"/>
    <s v="Presiona 2 si no deseas seguir recibiendo encuestas"/>
    <s v="2026-09-11"/>
    <s v="16:18"/>
    <s v="16:21"/>
    <s v="02:58"/>
    <n v="0.48"/>
    <n v="1.4832473113276523"/>
    <n v="0.71195870943727313"/>
  </r>
  <r>
    <s v="H"/>
    <n v="39760"/>
    <s v="ACAPULCO DE JUAREZ"/>
    <s v="GUERRERO"/>
    <n v="215"/>
    <x v="1"/>
    <x v="2"/>
    <x v="2"/>
    <x v="2"/>
    <x v="2"/>
    <s v="Presiona 2 si no deseas seguir recibiendo encuestas"/>
    <s v="2026-09-11"/>
    <s v="16:18"/>
    <s v="16:21"/>
    <s v="02:28"/>
    <n v="0.48"/>
    <n v="1.4832473113276523"/>
    <n v="0.71195870943727313"/>
  </r>
  <r>
    <s v="H"/>
    <n v="39760"/>
    <s v="ACAPULCO DE JUAREZ"/>
    <s v="GUERRERO"/>
    <n v="216"/>
    <x v="0"/>
    <x v="2"/>
    <x v="1"/>
    <x v="2"/>
    <x v="6"/>
    <s v="Presiona 2 si no deseas seguir recibiendo encuestas"/>
    <s v="2026-09-11"/>
    <s v="16:19"/>
    <s v="16:21"/>
    <s v="02:15"/>
    <n v="0.48"/>
    <n v="1.4832473113276523"/>
    <n v="0.71195870943727313"/>
  </r>
  <r>
    <s v="M"/>
    <n v="39660"/>
    <s v="ACAPULCO DE JUAREZ"/>
    <s v="GUERRERO"/>
    <n v="217"/>
    <x v="0"/>
    <x v="2"/>
    <x v="3"/>
    <x v="1"/>
    <x v="6"/>
    <s v="Presiona 2 si no deseas seguir recibiendo encuestas"/>
    <s v="2026-09-11"/>
    <s v="16:20"/>
    <s v="16:22"/>
    <s v="01:58"/>
    <n v="0.52"/>
    <n v="1.4832473113276523"/>
    <n v="0.77128860189037918"/>
  </r>
  <r>
    <s v="M"/>
    <n v="79799"/>
    <s v="ACAPULCO DE JUAREZ"/>
    <s v="GUERRERO"/>
    <n v="224"/>
    <x v="0"/>
    <x v="2"/>
    <x v="1"/>
    <x v="2"/>
    <x v="2"/>
    <s v="Presiona 1 si deseas seguir recibiendo encuestas"/>
    <s v="2026-09-11"/>
    <s v="16:21"/>
    <s v="16:23"/>
    <s v="01:40"/>
    <n v="0.52"/>
    <n v="1.4832473113276523"/>
    <n v="0.77128860189037918"/>
  </r>
  <r>
    <s v="H"/>
    <n v="39350"/>
    <s v="ACAPULCO DE JUAREZ"/>
    <s v="GUERRERO"/>
    <n v="228"/>
    <x v="0"/>
    <x v="2"/>
    <x v="2"/>
    <x v="2"/>
    <x v="2"/>
    <s v="Presiona 1 si deseas seguir recibiendo encuestas"/>
    <s v="2026-09-11"/>
    <s v="16:23"/>
    <s v="16:25"/>
    <s v="02:20"/>
    <n v="0.48"/>
    <n v="1.4832473113276523"/>
    <n v="0.71195870943727313"/>
  </r>
  <r>
    <s v="H"/>
    <n v="39610"/>
    <s v="ACAPULCO DE JUAREZ"/>
    <s v="GUERRERO"/>
    <n v="230"/>
    <x v="2"/>
    <x v="2"/>
    <x v="2"/>
    <x v="2"/>
    <x v="2"/>
    <s v="Presiona 2 si no deseas seguir recibiendo encuestas"/>
    <s v="2026-09-11"/>
    <s v="16:23"/>
    <s v="16:25"/>
    <s v="02:00"/>
    <n v="0.48"/>
    <n v="1.4832473113276523"/>
    <n v="0.71195870943727313"/>
  </r>
  <r>
    <s v="H"/>
    <n v="39530"/>
    <s v="ACAPULCO DE JUAREZ"/>
    <s v="GUERRERO"/>
    <n v="232"/>
    <x v="0"/>
    <x v="0"/>
    <x v="4"/>
    <x v="3"/>
    <x v="3"/>
    <s v="Presiona 2 si no deseas seguir recibiendo encuestas"/>
    <s v="2026-09-11"/>
    <s v="16:23"/>
    <s v="16:26"/>
    <s v="02:18"/>
    <n v="0.48"/>
    <n v="1.4832473113276523"/>
    <n v="0.71195870943727313"/>
  </r>
  <r>
    <s v="H"/>
    <n v="39905"/>
    <s v="ACAPULCO DE JUAREZ"/>
    <s v="GUERRERO"/>
    <n v="243"/>
    <x v="2"/>
    <x v="0"/>
    <x v="1"/>
    <x v="4"/>
    <x v="5"/>
    <s v="Presiona 2 si no deseas seguir recibiendo encuestas"/>
    <s v="2026-09-11"/>
    <s v="16:24"/>
    <s v="16:25"/>
    <s v="01:34"/>
    <n v="0.48"/>
    <n v="1.4832473113276523"/>
    <n v="0.71195870943727313"/>
  </r>
  <r>
    <s v="H"/>
    <n v="39300"/>
    <s v="ACAPULCO DE JUAREZ"/>
    <s v="GUERRERO"/>
    <n v="244"/>
    <x v="1"/>
    <x v="2"/>
    <x v="2"/>
    <x v="2"/>
    <x v="2"/>
    <s v="Presiona 2 si no deseas seguir recibiendo encuestas"/>
    <s v="2026-09-11"/>
    <s v="16:24"/>
    <s v="16:26"/>
    <s v="02:00"/>
    <n v="0.48"/>
    <n v="1.4832473113276523"/>
    <n v="0.71195870943727313"/>
  </r>
  <r>
    <s v="H"/>
    <n v="39799"/>
    <s v="ACAPULCO DE JUAREZ"/>
    <s v="GUERRERO"/>
    <n v="245"/>
    <x v="2"/>
    <x v="2"/>
    <x v="2"/>
    <x v="2"/>
    <x v="2"/>
    <s v="Presiona 2 si no deseas seguir recibiendo encuestas"/>
    <s v="2026-09-11"/>
    <s v="16:26"/>
    <s v="16:28"/>
    <s v="01:34"/>
    <n v="0.48"/>
    <n v="1.4832473113276523"/>
    <n v="0.71195870943727313"/>
  </r>
  <r>
    <s v="M"/>
    <n v="60181"/>
    <s v="ACAPULCO DE JUAREZ"/>
    <s v="GUERRERO"/>
    <n v="245"/>
    <x v="0"/>
    <x v="3"/>
    <x v="0"/>
    <x v="4"/>
    <x v="5"/>
    <s v="Presiona 2 si no deseas seguir recibiendo encuestas"/>
    <s v="2026-09-11"/>
    <s v="16:27"/>
    <s v="16:30"/>
    <s v="02:53"/>
    <n v="0.52"/>
    <n v="1.4832473113276523"/>
    <n v="0.77128860189037918"/>
  </r>
  <r>
    <s v="H"/>
    <n v="39700"/>
    <s v="ACAPULCO DE JUAREZ"/>
    <s v="GUERRERO"/>
    <n v="247"/>
    <x v="0"/>
    <x v="2"/>
    <x v="2"/>
    <x v="2"/>
    <x v="2"/>
    <s v="Presiona 2 si no deseas seguir recibiendo encuestas"/>
    <s v="2026-09-11"/>
    <s v="16:27"/>
    <s v="16:30"/>
    <s v="02:11"/>
    <n v="0.48"/>
    <n v="1.4832473113276523"/>
    <n v="0.71195870943727313"/>
  </r>
  <r>
    <s v="M"/>
    <n v="39610"/>
    <s v="ACAPULCO DE JUAREZ"/>
    <s v="GUERRERO"/>
    <n v="247"/>
    <x v="0"/>
    <x v="0"/>
    <x v="1"/>
    <x v="2"/>
    <x v="2"/>
    <s v="Presiona 1 si deseas seguir recibiendo encuestas"/>
    <s v="2026-09-11"/>
    <s v="16:29"/>
    <s v="16:31"/>
    <s v="01:31"/>
    <n v="0.52"/>
    <n v="1.4832473113276523"/>
    <n v="0.77128860189037918"/>
  </r>
  <r>
    <s v="M"/>
    <n v="39350"/>
    <s v="ACAPULCO DE JUAREZ"/>
    <s v="GUERRERO"/>
    <n v="254"/>
    <x v="0"/>
    <x v="2"/>
    <x v="2"/>
    <x v="0"/>
    <x v="6"/>
    <s v="Presiona 2 si no deseas seguir recibiendo encuestas"/>
    <s v="2026-09-11"/>
    <s v="16:30"/>
    <s v="16:32"/>
    <s v="02:09"/>
    <n v="0.52"/>
    <n v="1.4832473113276523"/>
    <n v="0.77128860189037918"/>
  </r>
  <r>
    <s v="H"/>
    <n v="39906"/>
    <s v="ACAPULCO DE JUAREZ"/>
    <s v="GUERRERO"/>
    <n v="255"/>
    <x v="1"/>
    <x v="2"/>
    <x v="2"/>
    <x v="2"/>
    <x v="2"/>
    <s v="Presiona 1 si deseas seguir recibiendo encuestas"/>
    <s v="2026-09-11"/>
    <s v="16:32"/>
    <s v="16:34"/>
    <s v="01:33"/>
    <n v="0.48"/>
    <n v="1.4832473113276523"/>
    <n v="0.71195870943727313"/>
  </r>
  <r>
    <s v="M"/>
    <n v="39630"/>
    <s v="ACAPULCO DE JUAREZ"/>
    <s v="GUERRERO"/>
    <n v="256"/>
    <x v="1"/>
    <x v="2"/>
    <x v="2"/>
    <x v="2"/>
    <x v="2"/>
    <s v="Presiona 1 si deseas seguir recibiendo encuestas"/>
    <s v="2026-09-11"/>
    <s v="16:33"/>
    <s v="16:35"/>
    <s v="02:21"/>
    <n v="0.52"/>
    <n v="1.4832473113276523"/>
    <n v="0.77128860189037918"/>
  </r>
  <r>
    <s v="H"/>
    <n v="39715"/>
    <s v="ACAPULCO DE JUAREZ"/>
    <s v="GUERRERO"/>
    <n v="256"/>
    <x v="0"/>
    <x v="0"/>
    <x v="1"/>
    <x v="1"/>
    <x v="2"/>
    <s v="Presiona 1 si deseas seguir recibiendo encuestas"/>
    <s v="2026-09-11"/>
    <s v="16:33"/>
    <s v="16:36"/>
    <s v="02:28"/>
    <n v="0.48"/>
    <n v="1.4832473113276523"/>
    <n v="0.71195870943727313"/>
  </r>
  <r>
    <s v="M"/>
    <n v="39931"/>
    <s v="ACAPULCO DE JUAREZ"/>
    <s v="GUERRERO"/>
    <n v="256"/>
    <x v="1"/>
    <x v="0"/>
    <x v="4"/>
    <x v="4"/>
    <x v="5"/>
    <s v="Presiona 1 si deseas seguir recibiendo encuestas"/>
    <s v="2026-09-11"/>
    <s v="16:35"/>
    <s v="16:37"/>
    <s v="01:55"/>
    <n v="0.52"/>
    <n v="1.4832473113276523"/>
    <n v="0.77128860189037918"/>
  </r>
  <r>
    <s v="H"/>
    <n v="39530"/>
    <s v="ACAPULCO DE JUAREZ"/>
    <s v="GUERRERO"/>
    <n v="256"/>
    <x v="0"/>
    <x v="2"/>
    <x v="0"/>
    <x v="1"/>
    <x v="2"/>
    <s v="Presiona 1 si deseas seguir recibiendo encuestas"/>
    <s v="2026-09-11"/>
    <s v="16:36"/>
    <s v="16:38"/>
    <s v="01:35"/>
    <n v="0.48"/>
    <n v="1.4832473113276523"/>
    <n v="0.71195870943727313"/>
  </r>
  <r>
    <s v="M"/>
    <n v="39630"/>
    <s v="ACAPULCO DE JUAREZ"/>
    <s v="GUERRERO"/>
    <n v="257"/>
    <x v="1"/>
    <x v="0"/>
    <x v="3"/>
    <x v="1"/>
    <x v="5"/>
    <s v="Presiona 2 si no deseas seguir recibiendo encuestas"/>
    <s v="2026-09-11"/>
    <s v="16:36"/>
    <s v="16:39"/>
    <s v="02:30"/>
    <n v="0.52"/>
    <n v="1.4832473113276523"/>
    <n v="0.77128860189037918"/>
  </r>
  <r>
    <s v="M"/>
    <n v="39660"/>
    <s v="ACAPULCO DE JUAREZ"/>
    <s v="GUERRERO"/>
    <n v="262"/>
    <x v="1"/>
    <x v="0"/>
    <x v="2"/>
    <x v="3"/>
    <x v="0"/>
    <s v="Presiona 1 si deseas seguir recibiendo encuestas"/>
    <s v="2026-09-11"/>
    <s v="16:37"/>
    <s v="16:39"/>
    <s v="02:02"/>
    <n v="0.52"/>
    <n v="1.4832473113276523"/>
    <n v="0.77128860189037918"/>
  </r>
  <r>
    <s v="H"/>
    <n v="8302"/>
    <s v="ACAPULCO DE JUAREZ"/>
    <s v="GUERRERO"/>
    <n v="262"/>
    <x v="0"/>
    <x v="4"/>
    <x v="0"/>
    <x v="3"/>
    <x v="3"/>
    <s v="Presiona 2 si no deseas seguir recibiendo encuestas"/>
    <s v="2026-09-11"/>
    <s v="16:37"/>
    <s v="16:40"/>
    <s v="02:34"/>
    <n v="0.48"/>
    <n v="1.4832473113276523"/>
    <n v="0.71195870943727313"/>
  </r>
  <r>
    <s v="H"/>
    <n v="39810"/>
    <s v="ACAPULCO DE JUAREZ"/>
    <s v="GUERRERO"/>
    <n v="263"/>
    <x v="0"/>
    <x v="2"/>
    <x v="2"/>
    <x v="2"/>
    <x v="2"/>
    <s v="Presiona 1 si deseas seguir recibiendo encuestas"/>
    <s v="2026-09-11"/>
    <s v="16:37"/>
    <s v="16:39"/>
    <s v="01:57"/>
    <n v="0.48"/>
    <n v="1.4832473113276523"/>
    <n v="0.71195870943727313"/>
  </r>
  <r>
    <s v="M"/>
    <n v="39799"/>
    <s v="ACAPULCO DE JUAREZ"/>
    <s v="GUERRERO"/>
    <n v="265"/>
    <x v="0"/>
    <x v="2"/>
    <x v="2"/>
    <x v="2"/>
    <x v="2"/>
    <s v="Presiona 2 si no deseas seguir recibiendo encuestas"/>
    <s v="2026-09-11"/>
    <s v="16:38"/>
    <s v="16:40"/>
    <s v="02:59"/>
    <n v="0.52"/>
    <n v="1.4832473113276523"/>
    <n v="0.77128860189037918"/>
  </r>
  <r>
    <s v="M"/>
    <n v="39630"/>
    <s v="ACAPULCO DE JUAREZ"/>
    <s v="GUERRERO"/>
    <n v="267"/>
    <x v="1"/>
    <x v="4"/>
    <x v="4"/>
    <x v="3"/>
    <x v="3"/>
    <s v="Presiona 2 si no deseas seguir recibiendo encuestas"/>
    <s v="2026-09-11"/>
    <s v="16:39"/>
    <s v="16:42"/>
    <s v="02:26"/>
    <n v="0.52"/>
    <n v="1.4832473113276523"/>
    <n v="0.77128860189037918"/>
  </r>
  <r>
    <s v="H"/>
    <n v="39670"/>
    <s v="ACAPULCO DE JUAREZ"/>
    <s v="GUERRERO"/>
    <n v="277"/>
    <x v="1"/>
    <x v="1"/>
    <x v="3"/>
    <x v="0"/>
    <x v="4"/>
    <s v="Presiona 2 si no deseas seguir recibiendo encuestas"/>
    <s v="2026-09-11"/>
    <s v="16:40"/>
    <s v="16:42"/>
    <s v="02:09"/>
    <n v="0.48"/>
    <n v="1.4832473113276523"/>
    <n v="0.71195870943727313"/>
  </r>
  <r>
    <s v="M"/>
    <n v="39690"/>
    <s v="ACAPULCO DE JUAREZ"/>
    <s v="GUERRERO"/>
    <n v="278"/>
    <x v="1"/>
    <x v="2"/>
    <x v="1"/>
    <x v="2"/>
    <x v="2"/>
    <s v="Presiona 1 si deseas seguir recibiendo encuestas"/>
    <s v="2026-09-11"/>
    <s v="16:40"/>
    <s v="16:42"/>
    <s v="02:23"/>
    <n v="0.52"/>
    <n v="1.4832473113276523"/>
    <n v="0.77128860189037918"/>
  </r>
  <r>
    <s v="M"/>
    <n v="39690"/>
    <s v="ACAPULCO DE JUAREZ"/>
    <s v="GUERRERO"/>
    <n v="278"/>
    <x v="1"/>
    <x v="1"/>
    <x v="3"/>
    <x v="0"/>
    <x v="4"/>
    <s v="Presiona 1 si deseas seguir recibiendo encuestas"/>
    <s v="2026-09-11"/>
    <s v="16:41"/>
    <s v="16:43"/>
    <s v="01:40"/>
    <n v="0.52"/>
    <n v="1.4832473113276523"/>
    <n v="0.77128860189037918"/>
  </r>
  <r>
    <s v="H"/>
    <n v="39840"/>
    <s v="ACAPULCO DE JUAREZ"/>
    <s v="GUERRERO"/>
    <n v="279"/>
    <x v="1"/>
    <x v="0"/>
    <x v="3"/>
    <x v="0"/>
    <x v="4"/>
    <s v="Presiona 1 si deseas seguir recibiendo encuestas"/>
    <s v="2026-09-11"/>
    <s v="16:42"/>
    <s v="16:45"/>
    <s v="02:41"/>
    <n v="0.48"/>
    <n v="1.4832473113276523"/>
    <n v="0.71195870943727313"/>
  </r>
  <r>
    <s v="M"/>
    <n v="39845"/>
    <s v="ACAPULCO DE JUAREZ"/>
    <s v="GUERRERO"/>
    <n v="279"/>
    <x v="0"/>
    <x v="4"/>
    <x v="4"/>
    <x v="3"/>
    <x v="3"/>
    <s v="Presiona 1 si deseas seguir recibiendo encuestas"/>
    <s v="2026-09-11"/>
    <s v="16:42"/>
    <s v="16:45"/>
    <s v="02:36"/>
    <n v="0.52"/>
    <n v="1.4832473113276523"/>
    <n v="0.77128860189037918"/>
  </r>
  <r>
    <s v="M"/>
    <n v="39850"/>
    <s v="ACAPULCO DE JUAREZ"/>
    <s v="GUERRERO"/>
    <n v="279"/>
    <x v="0"/>
    <x v="2"/>
    <x v="2"/>
    <x v="2"/>
    <x v="2"/>
    <s v="Presiona 2 si no deseas seguir recibiendo encuestas"/>
    <s v="2026-09-11"/>
    <s v="16:43"/>
    <s v="16:45"/>
    <s v="02:00"/>
    <n v="0.52"/>
    <n v="1.4832473113276523"/>
    <n v="0.77128860189037918"/>
  </r>
  <r>
    <s v="M"/>
    <n v="39810"/>
    <s v="ACAPULCO DE JUAREZ"/>
    <s v="GUERRERO"/>
    <n v="280"/>
    <x v="1"/>
    <x v="0"/>
    <x v="3"/>
    <x v="3"/>
    <x v="4"/>
    <s v="Presiona 2 si no deseas seguir recibiendo encuestas"/>
    <s v="2026-09-11"/>
    <s v="16:43"/>
    <s v="16:45"/>
    <s v="01:33"/>
    <n v="0.52"/>
    <n v="1.4832473113276523"/>
    <n v="0.77128860189037918"/>
  </r>
  <r>
    <s v="M"/>
    <n v="39810"/>
    <s v="ACAPULCO DE JUAREZ"/>
    <s v="GUERRERO"/>
    <n v="284"/>
    <x v="1"/>
    <x v="0"/>
    <x v="2"/>
    <x v="2"/>
    <x v="2"/>
    <s v="Presiona 1 si deseas seguir recibiendo encuestas"/>
    <s v="2026-09-11"/>
    <s v="16:43"/>
    <s v="16:45"/>
    <s v="01:31"/>
    <n v="0.52"/>
    <n v="1.4832473113276523"/>
    <n v="0.77128860189037918"/>
  </r>
  <r>
    <s v="H"/>
    <n v="39906"/>
    <s v="ACAPULCO DE JUAREZ"/>
    <s v="GUERRERO"/>
    <n v="285"/>
    <x v="1"/>
    <x v="2"/>
    <x v="2"/>
    <x v="2"/>
    <x v="2"/>
    <s v="Presiona 2 si no deseas seguir recibiendo encuestas"/>
    <s v="2026-09-11"/>
    <s v="16:44"/>
    <s v="16:45"/>
    <s v="01:35"/>
    <n v="0.48"/>
    <n v="1.4832473113276523"/>
    <n v="0.71195870943727313"/>
  </r>
  <r>
    <s v="M"/>
    <n v="39906"/>
    <s v="ACAPULCO DE JUAREZ"/>
    <s v="GUERRERO"/>
    <n v="287"/>
    <x v="0"/>
    <x v="3"/>
    <x v="0"/>
    <x v="1"/>
    <x v="5"/>
    <s v="Presiona 2 si no deseas seguir recibiendo encuestas"/>
    <s v="2026-09-11"/>
    <s v="16:44"/>
    <s v="16:47"/>
    <s v="02:45"/>
    <n v="0.52"/>
    <n v="1.4832473113276523"/>
    <n v="0.77128860189037918"/>
  </r>
  <r>
    <s v="H"/>
    <n v="39810"/>
    <s v="ACAPULCO DE JUAREZ"/>
    <s v="GUERRERO"/>
    <n v="295"/>
    <x v="1"/>
    <x v="2"/>
    <x v="2"/>
    <x v="2"/>
    <x v="1"/>
    <s v="Presiona 2 si no deseas seguir recibiendo encuestas"/>
    <s v="2026-09-11"/>
    <s v="16:45"/>
    <s v="16:47"/>
    <s v="02:01"/>
    <n v="0.48"/>
    <n v="1.4832473113276523"/>
    <n v="0.71195870943727313"/>
  </r>
  <r>
    <s v="M"/>
    <n v="39810"/>
    <s v="ACAPULCO DE JUAREZ"/>
    <s v="GUERRERO"/>
    <n v="295"/>
    <x v="1"/>
    <x v="1"/>
    <x v="1"/>
    <x v="1"/>
    <x v="4"/>
    <s v="Presiona 1 si deseas seguir recibiendo encuestas"/>
    <s v="2026-09-11"/>
    <s v="16:45"/>
    <s v="16:47"/>
    <s v="01:40"/>
    <n v="0.52"/>
    <n v="1.4832473113276523"/>
    <n v="0.77128860189037918"/>
  </r>
  <r>
    <s v="M"/>
    <n v="39810"/>
    <s v="ACAPULCO DE JUAREZ"/>
    <s v="GUERRERO"/>
    <n v="297"/>
    <x v="1"/>
    <x v="2"/>
    <x v="2"/>
    <x v="2"/>
    <x v="2"/>
    <s v="Presiona 2 si no deseas seguir recibiendo encuestas"/>
    <s v="2026-09-11"/>
    <s v="16:45"/>
    <s v="16:47"/>
    <s v="01:39"/>
    <n v="0.52"/>
    <n v="1.4832473113276523"/>
    <n v="0.77128860189037918"/>
  </r>
  <r>
    <s v="H"/>
    <n v="39350"/>
    <s v="ACAPULCO DE JUAREZ"/>
    <s v="GUERRERO"/>
    <n v="297"/>
    <x v="0"/>
    <x v="2"/>
    <x v="1"/>
    <x v="2"/>
    <x v="2"/>
    <s v="Presiona 1 si deseas seguir recibiendo encuestas"/>
    <s v="2026-09-11"/>
    <s v="16:46"/>
    <s v="16:48"/>
    <s v="01:58"/>
    <n v="0.48"/>
    <n v="1.4832473113276523"/>
    <n v="0.71195870943727313"/>
  </r>
  <r>
    <s v="M"/>
    <n v="39850"/>
    <s v="ACAPULCO DE JUAREZ"/>
    <s v="GUERRERO"/>
    <n v="298"/>
    <x v="0"/>
    <x v="1"/>
    <x v="1"/>
    <x v="0"/>
    <x v="4"/>
    <s v="Presiona 2 si no deseas seguir recibiendo encuestas"/>
    <s v="2026-09-11"/>
    <s v="16:46"/>
    <s v="16:48"/>
    <s v="02:36"/>
    <n v="0.52"/>
    <n v="1.4832473113276523"/>
    <n v="0.77128860189037918"/>
  </r>
  <r>
    <s v="M"/>
    <n v="39700"/>
    <s v="ACAPULCO DE JUAREZ"/>
    <s v="GUERRERO"/>
    <n v="298"/>
    <x v="0"/>
    <x v="1"/>
    <x v="3"/>
    <x v="0"/>
    <x v="4"/>
    <s v="Presiona 1 si deseas seguir recibiendo encuestas"/>
    <s v="2026-09-11"/>
    <s v="16:46"/>
    <s v="16:48"/>
    <s v="02:14"/>
    <n v="0.52"/>
    <n v="1.4832473113276523"/>
    <n v="0.77128860189037918"/>
  </r>
  <r>
    <s v="M"/>
    <n v="39540"/>
    <s v="ACAPULCO DE JUAREZ"/>
    <s v="GUERRERO"/>
    <n v="299"/>
    <x v="1"/>
    <x v="2"/>
    <x v="2"/>
    <x v="2"/>
    <x v="2"/>
    <s v="Presiona 2 si no deseas seguir recibiendo encuestas"/>
    <s v="2026-09-11"/>
    <s v="16:46"/>
    <s v="16:48"/>
    <s v="01:56"/>
    <n v="0.52"/>
    <n v="1.4832473113276523"/>
    <n v="0.77128860189037918"/>
  </r>
  <r>
    <s v="M"/>
    <n v="39700"/>
    <s v="ACAPULCO DE JUAREZ"/>
    <s v="GUERRERO"/>
    <n v="300"/>
    <x v="1"/>
    <x v="2"/>
    <x v="2"/>
    <x v="2"/>
    <x v="2"/>
    <s v="Presiona 2 si no deseas seguir recibiendo encuestas"/>
    <s v="2026-09-11"/>
    <s v="16:47"/>
    <s v="16:49"/>
    <s v="02:05"/>
    <n v="0.52"/>
    <n v="1.4832473113276523"/>
    <n v="0.77128860189037918"/>
  </r>
  <r>
    <s v="M"/>
    <n v="39890"/>
    <s v="ACAPULCO DE JUAREZ"/>
    <s v="GUERRERO"/>
    <n v="300"/>
    <x v="1"/>
    <x v="0"/>
    <x v="0"/>
    <x v="4"/>
    <x v="5"/>
    <s v="Presiona 1 si deseas seguir recibiendo encuestas"/>
    <s v="2026-09-11"/>
    <s v="16:48"/>
    <s v="16:50"/>
    <s v="02:14"/>
    <n v="0.52"/>
    <n v="1.4832473113276523"/>
    <n v="0.77128860189037918"/>
  </r>
  <r>
    <s v="H"/>
    <n v="39700"/>
    <s v="ACAPULCO DE JUAREZ"/>
    <s v="GUERRERO"/>
    <n v="301"/>
    <x v="1"/>
    <x v="2"/>
    <x v="2"/>
    <x v="2"/>
    <x v="2"/>
    <s v="Presiona 1 si deseas seguir recibiendo encuestas"/>
    <s v="2026-09-11"/>
    <s v="16:48"/>
    <s v="16:51"/>
    <s v="02:40"/>
    <n v="0.48"/>
    <n v="1.4832473113276523"/>
    <n v="0.71195870943727313"/>
  </r>
  <r>
    <s v="H"/>
    <n v="39715"/>
    <s v="ACAPULCO DE JUAREZ"/>
    <s v="GUERRERO"/>
    <n v="301"/>
    <x v="0"/>
    <x v="1"/>
    <x v="3"/>
    <x v="0"/>
    <x v="4"/>
    <s v="Presiona 2 si no deseas seguir recibiendo encuestas"/>
    <s v="2026-09-11"/>
    <s v="16:48"/>
    <s v="16:50"/>
    <s v="01:53"/>
    <n v="0.48"/>
    <n v="1.4832473113276523"/>
    <n v="0.71195870943727313"/>
  </r>
  <r>
    <s v="M"/>
    <n v="39660"/>
    <s v="ACAPULCO DE JUAREZ"/>
    <s v="GUERRERO"/>
    <n v="301"/>
    <x v="0"/>
    <x v="0"/>
    <x v="1"/>
    <x v="0"/>
    <x v="0"/>
    <s v="Presiona 2 si no deseas seguir recibiendo encuestas"/>
    <s v="2026-09-11"/>
    <s v="16:49"/>
    <s v="16:51"/>
    <s v="01:30"/>
    <n v="0.52"/>
    <n v="1.4832473113276523"/>
    <n v="0.77128860189037918"/>
  </r>
  <r>
    <s v="H"/>
    <n v="39810"/>
    <s v="ACAPULCO DE JUAREZ"/>
    <s v="GUERRERO"/>
    <n v="301"/>
    <x v="0"/>
    <x v="2"/>
    <x v="2"/>
    <x v="2"/>
    <x v="2"/>
    <s v="Presiona 2 si no deseas seguir recibiendo encuestas"/>
    <s v="2026-09-11"/>
    <s v="16:50"/>
    <s v="16:52"/>
    <s v="02:34"/>
    <n v="0.48"/>
    <n v="1.4832473113276523"/>
    <n v="0.71195870943727313"/>
  </r>
  <r>
    <s v="H"/>
    <n v="77375"/>
    <s v="ACAPULCO DE JUAREZ"/>
    <s v="GUERRERO"/>
    <n v="301"/>
    <x v="1"/>
    <x v="2"/>
    <x v="2"/>
    <x v="1"/>
    <x v="2"/>
    <s v="Presiona 2 si no deseas seguir recibiendo encuestas"/>
    <s v="2026-09-11"/>
    <s v="16:50"/>
    <s v="16:53"/>
    <s v="02:02"/>
    <n v="0.48"/>
    <n v="1.4832473113276523"/>
    <n v="0.71195870943727313"/>
  </r>
  <r>
    <s v="M"/>
    <n v="39810"/>
    <s v="ACAPULCO DE JUAREZ"/>
    <s v="GUERRERO"/>
    <n v="301"/>
    <x v="1"/>
    <x v="0"/>
    <x v="1"/>
    <x v="3"/>
    <x v="3"/>
    <s v="Presiona 1 si deseas seguir recibiendo encuestas"/>
    <s v="2026-09-11"/>
    <s v="16:51"/>
    <s v="16:54"/>
    <s v="02:45"/>
    <n v="0.52"/>
    <n v="1.4832473113276523"/>
    <n v="0.77128860189037918"/>
  </r>
  <r>
    <s v="H"/>
    <n v="39810"/>
    <s v="ACAPULCO DE JUAREZ"/>
    <s v="GUERRERO"/>
    <n v="301"/>
    <x v="0"/>
    <x v="0"/>
    <x v="2"/>
    <x v="2"/>
    <x v="2"/>
    <s v="Presiona 1 si deseas seguir recibiendo encuestas"/>
    <s v="2026-09-11"/>
    <s v="16:52"/>
    <s v="16:53"/>
    <s v="01:48"/>
    <n v="0.48"/>
    <n v="1.4832473113276523"/>
    <n v="0.71195870943727313"/>
  </r>
  <r>
    <s v="M"/>
    <n v="39880"/>
    <s v="ACAPULCO DE JUAREZ"/>
    <s v="GUERRERO"/>
    <n v="302"/>
    <x v="2"/>
    <x v="1"/>
    <x v="3"/>
    <x v="0"/>
    <x v="4"/>
    <s v="Presiona 2 si no deseas seguir recibiendo encuestas"/>
    <s v="2026-09-11"/>
    <s v="16:52"/>
    <s v="16:54"/>
    <s v="02:26"/>
    <n v="0.52"/>
    <n v="1.4832473113276523"/>
    <n v="0.77128860189037918"/>
  </r>
  <r>
    <s v="M"/>
    <n v="39820"/>
    <s v="ACAPULCO DE JUAREZ"/>
    <s v="GUERRERO"/>
    <n v="304"/>
    <x v="0"/>
    <x v="2"/>
    <x v="2"/>
    <x v="1"/>
    <x v="2"/>
    <s v="Presiona 1 si deseas seguir recibiendo encuestas"/>
    <s v="2026-09-11"/>
    <s v="16:52"/>
    <s v="16:54"/>
    <s v="01:41"/>
    <n v="0.52"/>
    <n v="1.4832473113276523"/>
    <n v="0.77128860189037918"/>
  </r>
  <r>
    <s v="H"/>
    <n v="39820"/>
    <s v="ACAPULCO DE JUAREZ"/>
    <s v="GUERRERO"/>
    <n v="304"/>
    <x v="0"/>
    <x v="2"/>
    <x v="3"/>
    <x v="2"/>
    <x v="2"/>
    <s v="Presiona 2 si no deseas seguir recibiendo encuestas"/>
    <s v="2026-09-11"/>
    <s v="16:55"/>
    <s v="16:57"/>
    <s v="02:28"/>
    <n v="0.48"/>
    <n v="1.4832473113276523"/>
    <n v="0.71195870943727313"/>
  </r>
  <r>
    <s v="M"/>
    <n v="39910"/>
    <s v="ACAPULCO DE JUAREZ"/>
    <s v="GUERRERO"/>
    <n v="305"/>
    <x v="1"/>
    <x v="1"/>
    <x v="1"/>
    <x v="0"/>
    <x v="4"/>
    <s v="Presiona 2 si no deseas seguir recibiendo encuestas"/>
    <s v="2026-09-11"/>
    <s v="16:55"/>
    <s v="16:57"/>
    <s v="01:58"/>
    <n v="0.52"/>
    <n v="1.4832473113276523"/>
    <n v="0.77128860189037918"/>
  </r>
  <r>
    <s v="H"/>
    <n v="39901"/>
    <s v="ACAPULCO DE JUAREZ"/>
    <s v="GUERRERO"/>
    <n v="305"/>
    <x v="1"/>
    <x v="2"/>
    <x v="2"/>
    <x v="2"/>
    <x v="2"/>
    <s v="Presiona 2 si no deseas seguir recibiendo encuestas"/>
    <s v="2026-09-11"/>
    <s v="16:57"/>
    <s v="16:59"/>
    <s v="02:12"/>
    <n v="0.48"/>
    <n v="1.4832473113276523"/>
    <n v="0.71195870943727313"/>
  </r>
  <r>
    <s v="M"/>
    <n v="39890"/>
    <s v="ACAPULCO DE JUAREZ"/>
    <s v="GUERRERO"/>
    <n v="306"/>
    <x v="2"/>
    <x v="4"/>
    <x v="4"/>
    <x v="3"/>
    <x v="3"/>
    <s v="Presiona 2 si no deseas seguir recibiendo encuestas"/>
    <s v="2026-09-11"/>
    <s v="16:57"/>
    <s v="17:00"/>
    <s v="02:39"/>
    <n v="0.52"/>
    <n v="1.4832473113276523"/>
    <n v="0.77128860189037918"/>
  </r>
  <r>
    <s v="H"/>
    <n v="39700"/>
    <s v="ACAPULCO DE JUAREZ"/>
    <s v="GUERRERO"/>
    <n v="306"/>
    <x v="0"/>
    <x v="2"/>
    <x v="2"/>
    <x v="2"/>
    <x v="2"/>
    <s v="Presiona 1 si deseas seguir recibiendo encuestas"/>
    <s v="2026-09-11"/>
    <s v="16:57"/>
    <s v="17:00"/>
    <s v="02:34"/>
    <n v="0.48"/>
    <n v="1.4832473113276523"/>
    <n v="0.71195870943727313"/>
  </r>
  <r>
    <s v="M"/>
    <n v="39810"/>
    <s v="ACAPULCO DE JUAREZ"/>
    <s v="GUERRERO"/>
    <n v="306"/>
    <x v="0"/>
    <x v="2"/>
    <x v="4"/>
    <x v="1"/>
    <x v="2"/>
    <s v="Presiona 1 si deseas seguir recibiendo encuestas"/>
    <s v="2026-09-11"/>
    <s v="16:59"/>
    <s v="17:01"/>
    <s v="02:09"/>
    <n v="0.52"/>
    <n v="1.4832473113276523"/>
    <n v="0.77128860189037918"/>
  </r>
  <r>
    <s v="H"/>
    <n v="39906"/>
    <s v="ACAPULCO DE JUAREZ"/>
    <s v="GUERRERO"/>
    <n v="306"/>
    <x v="0"/>
    <x v="2"/>
    <x v="2"/>
    <x v="0"/>
    <x v="2"/>
    <s v="Presiona 2 si no deseas seguir recibiendo encuestas"/>
    <s v="2026-09-11"/>
    <s v="16:59"/>
    <s v="17:01"/>
    <s v="01:51"/>
    <n v="0.48"/>
    <n v="1.4832473113276523"/>
    <n v="0.71195870943727313"/>
  </r>
  <r>
    <s v="H"/>
    <n v="39690"/>
    <s v="ACAPULCO DE JUAREZ"/>
    <s v="GUERRERO"/>
    <n v="306"/>
    <x v="0"/>
    <x v="2"/>
    <x v="2"/>
    <x v="1"/>
    <x v="2"/>
    <s v="Presiona 1 si deseas seguir recibiendo encuestas"/>
    <s v="2026-09-11"/>
    <s v="17:00"/>
    <s v="17:02"/>
    <s v="01:56"/>
    <n v="0.48"/>
    <n v="1.4832473113276523"/>
    <n v="0.71195870943727313"/>
  </r>
  <r>
    <s v="H"/>
    <n v="39906"/>
    <s v="ACAPULCO DE JUAREZ"/>
    <s v="GUERRERO"/>
    <n v="306"/>
    <x v="1"/>
    <x v="0"/>
    <x v="1"/>
    <x v="2"/>
    <x v="2"/>
    <s v="Presiona 1 si deseas seguir recibiendo encuestas"/>
    <s v="2026-09-11"/>
    <s v="17:02"/>
    <s v="17:05"/>
    <s v="02:48"/>
    <n v="0.48"/>
    <n v="1.4832473113276523"/>
    <n v="0.71195870943727313"/>
  </r>
  <r>
    <s v="M"/>
    <n v="39907"/>
    <s v="ACAPULCO DE JUAREZ"/>
    <s v="GUERRERO"/>
    <n v="306"/>
    <x v="1"/>
    <x v="2"/>
    <x v="2"/>
    <x v="2"/>
    <x v="2"/>
    <s v="Presiona 1 si deseas seguir recibiendo encuestas"/>
    <s v="2026-09-11"/>
    <s v="17:02"/>
    <s v="17:05"/>
    <s v="02:46"/>
    <n v="0.52"/>
    <n v="1.4832473113276523"/>
    <n v="0.77128860189037918"/>
  </r>
  <r>
    <s v="M"/>
    <n v="39906"/>
    <s v="ACAPULCO DE JUAREZ"/>
    <s v="GUERRERO"/>
    <n v="306"/>
    <x v="1"/>
    <x v="0"/>
    <x v="0"/>
    <x v="4"/>
    <x v="5"/>
    <s v="Presiona 1 si deseas seguir recibiendo encuestas"/>
    <s v="2026-09-11"/>
    <s v="17:03"/>
    <s v="17:06"/>
    <s v="02:47"/>
    <n v="0.52"/>
    <n v="1.4832473113276523"/>
    <n v="0.77128860189037918"/>
  </r>
  <r>
    <s v="M"/>
    <n v="39715"/>
    <s v="ACAPULCO DE JUAREZ"/>
    <s v="GUERRERO"/>
    <n v="307"/>
    <x v="1"/>
    <x v="0"/>
    <x v="3"/>
    <x v="1"/>
    <x v="6"/>
    <s v="Presiona 2 si no deseas seguir recibiendo encuestas"/>
    <s v="2026-09-11"/>
    <s v="17:03"/>
    <s v="17:06"/>
    <s v="02:14"/>
    <n v="0.52"/>
    <n v="1.4832473113276523"/>
    <n v="0.77128860189037918"/>
  </r>
  <r>
    <s v="H"/>
    <n v="39931"/>
    <s v="ACAPULCO DE JUAREZ"/>
    <s v="GUERRERO"/>
    <n v="307"/>
    <x v="2"/>
    <x v="1"/>
    <x v="3"/>
    <x v="0"/>
    <x v="4"/>
    <s v="Presiona 1 si deseas seguir recibiendo encuestas"/>
    <s v="2026-09-11"/>
    <s v="17:06"/>
    <s v="17:07"/>
    <s v="01:31"/>
    <n v="0.48"/>
    <n v="1.4832473113276523"/>
    <n v="0.71195870943727313"/>
  </r>
  <r>
    <s v="M"/>
    <n v="39406"/>
    <s v="ACAPULCO DE JUAREZ"/>
    <s v="GUERRERO"/>
    <n v="307"/>
    <x v="0"/>
    <x v="1"/>
    <x v="3"/>
    <x v="0"/>
    <x v="4"/>
    <s v="Presiona 2 si no deseas seguir recibiendo encuestas"/>
    <s v="2026-09-11"/>
    <s v="17:06"/>
    <s v="17:08"/>
    <s v="02:17"/>
    <n v="0.52"/>
    <n v="1.4832473113276523"/>
    <n v="0.77128860189037918"/>
  </r>
  <r>
    <s v="H"/>
    <n v="39715"/>
    <s v="ACAPULCO DE JUAREZ"/>
    <s v="GUERRERO"/>
    <n v="307"/>
    <x v="2"/>
    <x v="2"/>
    <x v="2"/>
    <x v="2"/>
    <x v="2"/>
    <s v="Presiona 1 si deseas seguir recibiendo encuestas"/>
    <s v="2026-09-11"/>
    <s v="17:08"/>
    <s v="17:10"/>
    <s v="01:56"/>
    <n v="0.48"/>
    <n v="1.4832473113276523"/>
    <n v="0.71195870943727313"/>
  </r>
  <r>
    <s v="H"/>
    <n v="39715"/>
    <s v="ACAPULCO DE JUAREZ"/>
    <s v="GUERRERO"/>
    <n v="307"/>
    <x v="0"/>
    <x v="0"/>
    <x v="0"/>
    <x v="4"/>
    <x v="5"/>
    <s v="Presiona 1 si deseas seguir recibiendo encuestas"/>
    <s v="2026-09-11"/>
    <s v="17:08"/>
    <s v="17:10"/>
    <s v="02:13"/>
    <n v="0.48"/>
    <n v="1.4832473113276523"/>
    <n v="0.71195870943727313"/>
  </r>
  <r>
    <s v="H"/>
    <n v="39907"/>
    <s v="ACAPULCO DE JUAREZ"/>
    <s v="GUERRERO"/>
    <n v="307"/>
    <x v="0"/>
    <x v="0"/>
    <x v="2"/>
    <x v="2"/>
    <x v="2"/>
    <s v="Presiona 1 si deseas seguir recibiendo encuestas"/>
    <s v="2026-09-11"/>
    <s v="17:09"/>
    <s v="17:12"/>
    <s v="02:50"/>
    <n v="0.48"/>
    <n v="1.4832473113276523"/>
    <n v="0.71195870943727313"/>
  </r>
  <r>
    <s v="M"/>
    <n v="39890"/>
    <s v="ACAPULCO DE JUAREZ"/>
    <s v="GUERRERO"/>
    <n v="308"/>
    <x v="0"/>
    <x v="1"/>
    <x v="3"/>
    <x v="0"/>
    <x v="4"/>
    <s v="Presiona 2 si no deseas seguir recibiendo encuestas"/>
    <s v="2026-09-11"/>
    <s v="17:09"/>
    <s v="17:11"/>
    <s v="02:23"/>
    <n v="0.52"/>
    <n v="1.4832473113276523"/>
    <n v="0.77128860189037918"/>
  </r>
  <r>
    <s v="M"/>
    <n v="39490"/>
    <s v="ACAPULCO DE JUAREZ"/>
    <s v="GUERRERO"/>
    <n v="311"/>
    <x v="2"/>
    <x v="0"/>
    <x v="1"/>
    <x v="2"/>
    <x v="2"/>
    <s v="Presiona 2 si no deseas seguir recibiendo encuestas"/>
    <s v="2026-09-11"/>
    <s v="17:10"/>
    <s v="17:13"/>
    <s v="02:49"/>
    <n v="0.52"/>
    <n v="1.4832473113276523"/>
    <n v="0.77128860189037918"/>
  </r>
  <r>
    <s v="H"/>
    <n v="39931"/>
    <s v="ACAPULCO DE JUAREZ"/>
    <s v="GUERRERO"/>
    <n v="312"/>
    <x v="0"/>
    <x v="2"/>
    <x v="2"/>
    <x v="2"/>
    <x v="2"/>
    <s v="Presiona 2 si no deseas seguir recibiendo encuestas"/>
    <s v="2026-09-11"/>
    <s v="17:12"/>
    <s v="17:15"/>
    <s v="02:33"/>
    <n v="0.48"/>
    <n v="1.4832473113276523"/>
    <n v="0.71195870943727313"/>
  </r>
  <r>
    <s v="M"/>
    <n v="39715"/>
    <s v="ACAPULCO DE JUAREZ"/>
    <s v="GUERRERO"/>
    <n v="319"/>
    <x v="1"/>
    <x v="2"/>
    <x v="0"/>
    <x v="1"/>
    <x v="6"/>
    <s v="Presiona 2 si no deseas seguir recibiendo encuestas"/>
    <s v="2026-09-11"/>
    <s v="17:13"/>
    <s v="17:15"/>
    <s v="02:38"/>
    <n v="0.52"/>
    <n v="1.4832473113276523"/>
    <n v="0.77128860189037918"/>
  </r>
  <r>
    <s v="H"/>
    <n v="39920"/>
    <s v="ACAPULCO DE JUAREZ"/>
    <s v="GUERRERO"/>
    <n v="323"/>
    <x v="0"/>
    <x v="2"/>
    <x v="2"/>
    <x v="0"/>
    <x v="1"/>
    <s v="Presiona 1 si deseas seguir recibiendo encuestas"/>
    <s v="2026-09-11"/>
    <s v="17:13"/>
    <s v="17:16"/>
    <s v="02:40"/>
    <n v="0.48"/>
    <n v="1.4832473113276523"/>
    <n v="0.71195870943727313"/>
  </r>
  <r>
    <s v="H"/>
    <n v="39820"/>
    <s v="ACAPULCO DE JUAREZ"/>
    <s v="GUERRERO"/>
    <n v="331"/>
    <x v="1"/>
    <x v="2"/>
    <x v="2"/>
    <x v="2"/>
    <x v="2"/>
    <s v="Presiona 2 si no deseas seguir recibiendo encuestas"/>
    <s v="2026-09-11"/>
    <s v="17:13"/>
    <s v="17:15"/>
    <s v="02:02"/>
    <n v="0.48"/>
    <n v="1.4832473113276523"/>
    <n v="0.71195870943727313"/>
  </r>
  <r>
    <s v="H"/>
    <n v="39760"/>
    <s v="ACAPULCO DE JUAREZ"/>
    <s v="GUERRERO"/>
    <n v="333"/>
    <x v="0"/>
    <x v="1"/>
    <x v="3"/>
    <x v="0"/>
    <x v="4"/>
    <s v="Presiona 2 si no deseas seguir recibiendo encuestas"/>
    <s v="2026-09-11"/>
    <s v="17:15"/>
    <s v="17:17"/>
    <s v="01:59"/>
    <n v="0.48"/>
    <n v="1.4832473113276523"/>
    <n v="0.71195870943727313"/>
  </r>
  <r>
    <s v="M"/>
    <n v="39920"/>
    <s v="ACAPULCO DE JUAREZ"/>
    <s v="GUERRERO"/>
    <n v="334"/>
    <x v="0"/>
    <x v="2"/>
    <x v="2"/>
    <x v="2"/>
    <x v="2"/>
    <s v="Presiona 2 si no deseas seguir recibiendo encuestas"/>
    <s v="2026-09-11"/>
    <s v="17:15"/>
    <s v="17:18"/>
    <s v="02:51"/>
    <n v="0.52"/>
    <n v="1.4832473113276523"/>
    <n v="0.77128860189037918"/>
  </r>
  <r>
    <s v="H"/>
    <n v="39924"/>
    <s v="ACAPULCO DE JUAREZ"/>
    <s v="GUERRERO"/>
    <n v="339"/>
    <x v="0"/>
    <x v="2"/>
    <x v="2"/>
    <x v="2"/>
    <x v="2"/>
    <s v="Presiona 2 si no deseas seguir recibiendo encuestas"/>
    <s v="2026-09-11"/>
    <s v="17:16"/>
    <s v="17:17"/>
    <s v="01:46"/>
    <n v="0.48"/>
    <n v="1.4832473113276523"/>
    <n v="0.71195870943727313"/>
  </r>
  <r>
    <s v="M"/>
    <n v="39901"/>
    <s v="ACAPULCO DE JUAREZ"/>
    <s v="GUERRERO"/>
    <n v="343"/>
    <x v="0"/>
    <x v="2"/>
    <x v="1"/>
    <x v="2"/>
    <x v="2"/>
    <s v="Presiona 1 si deseas seguir recibiendo encuestas"/>
    <s v="2026-09-11"/>
    <s v="17:17"/>
    <s v="17:19"/>
    <s v="02:30"/>
    <n v="0.52"/>
    <n v="1.4832473113276523"/>
    <n v="0.77128860189037918"/>
  </r>
  <r>
    <s v="H"/>
    <n v="39715"/>
    <s v="ACAPULCO DE JUAREZ"/>
    <s v="GUERRERO"/>
    <n v="344"/>
    <x v="0"/>
    <x v="2"/>
    <x v="2"/>
    <x v="1"/>
    <x v="1"/>
    <s v="Presiona 1 si deseas seguir recibiendo encuestas"/>
    <s v="2026-09-11"/>
    <s v="17:17"/>
    <s v="17:19"/>
    <s v="01:52"/>
    <n v="0.48"/>
    <n v="1.4832473113276523"/>
    <n v="0.71195870943727313"/>
  </r>
  <r>
    <s v="H"/>
    <n v="39904"/>
    <s v="ACAPULCO DE JUAREZ"/>
    <s v="GUERRERO"/>
    <n v="356"/>
    <x v="1"/>
    <x v="2"/>
    <x v="1"/>
    <x v="1"/>
    <x v="2"/>
    <s v="Presiona 2 si no deseas seguir recibiendo encuestas"/>
    <s v="2026-09-11"/>
    <s v="17:17"/>
    <s v="17:20"/>
    <s v="02:43"/>
    <n v="0.48"/>
    <n v="1.4832473113276523"/>
    <n v="0.71195870943727313"/>
  </r>
  <r>
    <s v="M"/>
    <n v="39820"/>
    <s v="ACAPULCO DE JUAREZ"/>
    <s v="GUERRERO"/>
    <n v="362"/>
    <x v="1"/>
    <x v="3"/>
    <x v="0"/>
    <x v="4"/>
    <x v="5"/>
    <s v="Presiona 2 si no deseas seguir recibiendo encuestas"/>
    <s v="2026-09-11"/>
    <s v="17:17"/>
    <s v="17:19"/>
    <s v="01:57"/>
    <n v="0.52"/>
    <n v="1.4832473113276523"/>
    <n v="0.77128860189037918"/>
  </r>
  <r>
    <s v="M"/>
    <n v="39901"/>
    <s v="ACAPULCO DE JUAREZ"/>
    <s v="GUERRERO"/>
    <n v="364"/>
    <x v="1"/>
    <x v="2"/>
    <x v="2"/>
    <x v="2"/>
    <x v="2"/>
    <s v="Presiona 2 si no deseas seguir recibiendo encuestas"/>
    <s v="2026-09-11"/>
    <s v="17:17"/>
    <s v="17:20"/>
    <s v="02:38"/>
    <n v="0.52"/>
    <n v="1.4832473113276523"/>
    <n v="0.77128860189037918"/>
  </r>
  <r>
    <s v="M"/>
    <n v="39907"/>
    <s v="ACAPULCO DE JUAREZ"/>
    <s v="GUERRERO"/>
    <n v="370"/>
    <x v="2"/>
    <x v="2"/>
    <x v="1"/>
    <x v="2"/>
    <x v="2"/>
    <s v="Presiona 1 si deseas seguir recibiendo encuestas"/>
    <s v="2026-09-11"/>
    <s v="17:18"/>
    <s v="17:20"/>
    <s v="02:19"/>
    <n v="0.52"/>
    <n v="1.4832473113276523"/>
    <n v="0.77128860189037918"/>
  </r>
  <r>
    <s v="H"/>
    <n v="39931"/>
    <s v="ACAPULCO DE JUAREZ"/>
    <s v="GUERRERO"/>
    <n v="371"/>
    <x v="0"/>
    <x v="0"/>
    <x v="2"/>
    <x v="2"/>
    <x v="2"/>
    <s v="Presiona 2 si no deseas seguir recibiendo encuestas"/>
    <s v="2026-09-11"/>
    <s v="17:19"/>
    <s v="17:20"/>
    <s v="01:32"/>
    <n v="0.48"/>
    <n v="1.4832473113276523"/>
    <n v="0.71195870943727313"/>
  </r>
  <r>
    <s v="M"/>
    <n v="39700"/>
    <s v="ACAPULCO DE JUAREZ"/>
    <s v="GUERRERO"/>
    <n v="372"/>
    <x v="0"/>
    <x v="0"/>
    <x v="1"/>
    <x v="1"/>
    <x v="1"/>
    <s v="Presiona 2 si no deseas seguir recibiendo encuestas"/>
    <s v="2026-09-11"/>
    <s v="17:19"/>
    <s v="17:21"/>
    <s v="02:24"/>
    <n v="0.52"/>
    <n v="1.4832473113276523"/>
    <n v="0.77128860189037918"/>
  </r>
  <r>
    <s v="H"/>
    <n v="39905"/>
    <s v="ACAPULCO DE JUAREZ"/>
    <s v="GUERRERO"/>
    <n v="373"/>
    <x v="2"/>
    <x v="0"/>
    <x v="2"/>
    <x v="2"/>
    <x v="2"/>
    <s v="Presiona 2 si no deseas seguir recibiendo encuestas"/>
    <s v="2026-09-11"/>
    <s v="17:19"/>
    <s v="17:22"/>
    <s v="02:26"/>
    <n v="0.48"/>
    <n v="1.4832473113276523"/>
    <n v="0.71195870943727313"/>
  </r>
  <r>
    <s v="H"/>
    <n v="39905"/>
    <s v="ACAPULCO DE JUAREZ"/>
    <s v="GUERRERO"/>
    <n v="374"/>
    <x v="0"/>
    <x v="3"/>
    <x v="2"/>
    <x v="2"/>
    <x v="2"/>
    <s v="Presiona 1 si deseas seguir recibiendo encuestas"/>
    <s v="2026-09-11"/>
    <s v="17:20"/>
    <s v="17:22"/>
    <s v="02:19"/>
    <n v="0.48"/>
    <n v="1.4832473113276523"/>
    <n v="0.71195870943727313"/>
  </r>
  <r>
    <s v="M"/>
    <n v="39905"/>
    <s v="ACAPULCO DE JUAREZ"/>
    <s v="GUERRERO"/>
    <n v="374"/>
    <x v="0"/>
    <x v="2"/>
    <x v="2"/>
    <x v="1"/>
    <x v="6"/>
    <s v="Presiona 2 si no deseas seguir recibiendo encuestas"/>
    <s v="2026-09-11"/>
    <s v="17:20"/>
    <s v="17:22"/>
    <s v="02:07"/>
    <n v="0.52"/>
    <n v="1.4832473113276523"/>
    <n v="0.77128860189037918"/>
  </r>
  <r>
    <s v="H"/>
    <n v="39880"/>
    <s v="ACAPULCO DE JUAREZ"/>
    <s v="GUERRERO"/>
    <n v="377"/>
    <x v="0"/>
    <x v="1"/>
    <x v="1"/>
    <x v="0"/>
    <x v="6"/>
    <s v="Presiona 2 si no deseas seguir recibiendo encuestas"/>
    <s v="2026-09-11"/>
    <s v="17:21"/>
    <s v="17:23"/>
    <s v="02:15"/>
    <n v="0.48"/>
    <n v="1.4832473113276523"/>
    <n v="0.71195870943727313"/>
  </r>
  <r>
    <s v="H"/>
    <n v="39700"/>
    <s v="ACAPULCO DE JUAREZ"/>
    <s v="GUERRERO"/>
    <n v="378"/>
    <x v="0"/>
    <x v="1"/>
    <x v="1"/>
    <x v="0"/>
    <x v="4"/>
    <s v="Presiona 2 si no deseas seguir recibiendo encuestas"/>
    <s v="2026-09-11"/>
    <s v="17:21"/>
    <s v="17:24"/>
    <s v="02:48"/>
    <n v="0.48"/>
    <n v="1.4832473113276523"/>
    <n v="0.71195870943727313"/>
  </r>
  <r>
    <s v="M"/>
    <n v="39799"/>
    <s v="ACAPULCO DE JUAREZ"/>
    <s v="GUERRERO"/>
    <n v="379"/>
    <x v="0"/>
    <x v="0"/>
    <x v="2"/>
    <x v="4"/>
    <x v="6"/>
    <s v="Presiona 1 si deseas seguir recibiendo encuestas"/>
    <s v="2026-09-11"/>
    <s v="17:21"/>
    <s v="17:23"/>
    <s v="02:03"/>
    <n v="0.52"/>
    <n v="1.4832473113276523"/>
    <n v="0.77128860189037918"/>
  </r>
  <r>
    <s v="M"/>
    <n v="39909"/>
    <s v="ACAPULCO DE JUAREZ"/>
    <s v="GUERRERO"/>
    <n v="380"/>
    <x v="0"/>
    <x v="2"/>
    <x v="2"/>
    <x v="2"/>
    <x v="2"/>
    <s v="Presiona 2 si no deseas seguir recibiendo encuestas"/>
    <s v="2026-09-11"/>
    <s v="17:22"/>
    <s v="17:25"/>
    <s v="02:39"/>
    <n v="0.52"/>
    <n v="1.4832473113276523"/>
    <n v="0.77128860189037918"/>
  </r>
  <r>
    <s v="M"/>
    <n v="39750"/>
    <s v="ACAPULCO DE JUAREZ"/>
    <s v="GUERRERO"/>
    <n v="2797"/>
    <x v="1"/>
    <x v="2"/>
    <x v="2"/>
    <x v="2"/>
    <x v="2"/>
    <s v="Presiona 1 si deseas seguir recibiendo encuestas"/>
    <s v="2026-09-11"/>
    <s v="17:22"/>
    <s v="17:24"/>
    <s v="01:43"/>
    <n v="0.52"/>
    <n v="1.4832473113276523"/>
    <n v="0.77128860189037918"/>
  </r>
  <r>
    <s v="M"/>
    <n v="39840"/>
    <s v="ACAPULCO DE JUAREZ"/>
    <s v="GUERRERO"/>
    <n v="2797"/>
    <x v="0"/>
    <x v="2"/>
    <x v="2"/>
    <x v="2"/>
    <x v="2"/>
    <s v="Presiona 1 si deseas seguir recibiendo encuestas"/>
    <s v="2026-09-11"/>
    <s v="17:23"/>
    <s v="17:25"/>
    <s v="02:31"/>
    <n v="0.52"/>
    <n v="1.4832473113276523"/>
    <n v="0.77128860189037918"/>
  </r>
  <r>
    <s v="M"/>
    <n v="39350"/>
    <s v="ACAPULCO DE JUAREZ"/>
    <s v="GUERRERO"/>
    <n v="2800"/>
    <x v="2"/>
    <x v="4"/>
    <x v="1"/>
    <x v="1"/>
    <x v="2"/>
    <s v="Presiona 2 si no deseas seguir recibiendo encuestas"/>
    <s v="2026-09-11"/>
    <s v="17:24"/>
    <s v="17:26"/>
    <s v="02:40"/>
    <n v="0.52"/>
    <n v="1.4832473113276523"/>
    <n v="0.77128860189037918"/>
  </r>
  <r>
    <s v="M"/>
    <n v="90250"/>
    <s v="ACAPULCO DE JUAREZ"/>
    <s v="GUERRERO"/>
    <n v="2804"/>
    <x v="1"/>
    <x v="1"/>
    <x v="1"/>
    <x v="0"/>
    <x v="4"/>
    <s v="Presiona 1 si deseas seguir recibiendo encuestas"/>
    <s v="2026-09-11"/>
    <s v="17:25"/>
    <s v="17:26"/>
    <s v="01:34"/>
    <n v="0.52"/>
    <n v="1.4832473113276523"/>
    <n v="0.77128860189037918"/>
  </r>
  <r>
    <s v="H"/>
    <n v="39920"/>
    <s v="ACAPULCO DE JUAREZ"/>
    <s v="GUERRERO"/>
    <n v="2805"/>
    <x v="2"/>
    <x v="0"/>
    <x v="2"/>
    <x v="2"/>
    <x v="2"/>
    <s v="Presiona 1 si deseas seguir recibiendo encuestas"/>
    <s v="2026-09-11"/>
    <s v="17:25"/>
    <s v="17:28"/>
    <s v="02:24"/>
    <n v="0.48"/>
    <n v="1.4832473113276523"/>
    <n v="0.71195870943727313"/>
  </r>
  <r>
    <s v="M"/>
    <n v="10031"/>
    <s v="ACAPULCO DE JUAREZ"/>
    <s v="GUERRERO"/>
    <n v="2806"/>
    <x v="0"/>
    <x v="0"/>
    <x v="2"/>
    <x v="1"/>
    <x v="2"/>
    <s v="Presiona 1 si deseas seguir recibiendo encuestas"/>
    <s v="2026-09-11"/>
    <s v="17:27"/>
    <s v="17:29"/>
    <s v="01:49"/>
    <n v="0.52"/>
    <n v="1.4832473113276523"/>
    <n v="0.77128860189037918"/>
  </r>
  <r>
    <s v="M"/>
    <n v="39700"/>
    <s v="ACAPULCO DE JUAREZ"/>
    <s v="GUERRERO"/>
    <n v="2807"/>
    <x v="0"/>
    <x v="0"/>
    <x v="2"/>
    <x v="1"/>
    <x v="2"/>
    <s v="Presiona 1 si deseas seguir recibiendo encuestas"/>
    <s v="2026-09-11"/>
    <s v="17:27"/>
    <s v="17:30"/>
    <s v="02:58"/>
    <n v="0.52"/>
    <n v="1.4832473113276523"/>
    <n v="0.77128860189037918"/>
  </r>
  <r>
    <s v="M"/>
    <n v="39689"/>
    <s v="ACAPULCO DE JUAREZ"/>
    <s v="GUERRERO"/>
    <n v="2814"/>
    <x v="0"/>
    <x v="0"/>
    <x v="2"/>
    <x v="2"/>
    <x v="2"/>
    <s v="Presiona 1 si deseas seguir recibiendo encuestas"/>
    <s v="2026-09-11"/>
    <s v="17:28"/>
    <s v="17:31"/>
    <s v="02:57"/>
    <n v="0.52"/>
    <n v="1.4832473113276523"/>
    <n v="0.77128860189037918"/>
  </r>
  <r>
    <s v="H"/>
    <n v="60181"/>
    <s v="ACAPULCO DE JUAREZ"/>
    <s v="GUERRERO"/>
    <n v="2815"/>
    <x v="0"/>
    <x v="4"/>
    <x v="2"/>
    <x v="2"/>
    <x v="0"/>
    <s v="Presiona 1 si deseas seguir recibiendo encuestas"/>
    <s v="2026-09-11"/>
    <s v="17:29"/>
    <s v="17:31"/>
    <s v="02:14"/>
    <n v="0.48"/>
    <n v="1.4832473113276523"/>
    <n v="0.71195870943727313"/>
  </r>
  <r>
    <s v="H"/>
    <n v="77042"/>
    <s v="ACAPULCO DE JUAREZ"/>
    <s v="GUERRERO"/>
    <n v="2816"/>
    <x v="0"/>
    <x v="0"/>
    <x v="3"/>
    <x v="3"/>
    <x v="4"/>
    <s v="Presiona 2 si no deseas seguir recibiendo encuestas"/>
    <s v="2026-09-11"/>
    <s v="17:29"/>
    <s v="17:31"/>
    <s v="01:49"/>
    <n v="0.48"/>
    <n v="1.4832473113276523"/>
    <n v="0.71195870943727313"/>
  </r>
  <r>
    <s v="H"/>
    <n v="90301"/>
    <s v="ACAPULCO DE JUAREZ"/>
    <s v="GUERRERO"/>
    <n v="2824"/>
    <x v="1"/>
    <x v="2"/>
    <x v="2"/>
    <x v="2"/>
    <x v="2"/>
    <s v="Presiona 2 si no deseas seguir recibiendo encuestas"/>
    <s v="2026-09-11"/>
    <s v="17:31"/>
    <s v="17:33"/>
    <s v="02:17"/>
    <n v="0.48"/>
    <n v="1.4832473113276523"/>
    <n v="0.71195870943727313"/>
  </r>
  <r>
    <s v="M"/>
    <n v="93648"/>
    <s v="ACAPULCO DE JUAREZ"/>
    <s v="GUERRERO"/>
    <n v="2825"/>
    <x v="1"/>
    <x v="2"/>
    <x v="3"/>
    <x v="4"/>
    <x v="6"/>
    <s v="Presiona 1 si deseas seguir recibiendo encuestas"/>
    <s v="2026-09-11"/>
    <s v="17:32"/>
    <s v="17:34"/>
    <s v="01:59"/>
    <n v="0.52"/>
    <n v="1.4832473113276523"/>
    <n v="0.77128860189037918"/>
  </r>
  <r>
    <s v="M"/>
    <n v="39799"/>
    <s v="ACAPULCO DE JUAREZ"/>
    <s v="GUERRERO"/>
    <n v="2826"/>
    <x v="0"/>
    <x v="2"/>
    <x v="1"/>
    <x v="2"/>
    <x v="6"/>
    <s v="Presiona 2 si no deseas seguir recibiendo encuestas"/>
    <s v="2026-09-11"/>
    <s v="17:32"/>
    <s v="17:34"/>
    <s v="01:37"/>
    <n v="0.52"/>
    <n v="1.4832473113276523"/>
    <n v="0.77128860189037918"/>
  </r>
  <r>
    <s v="H"/>
    <n v="39689"/>
    <s v="ACAPULCO DE JUAREZ"/>
    <s v="GUERRERO"/>
    <n v="2827"/>
    <x v="2"/>
    <x v="2"/>
    <x v="2"/>
    <x v="1"/>
    <x v="2"/>
    <s v="Presiona 2 si no deseas seguir recibiendo encuestas"/>
    <s v="2026-09-11"/>
    <s v="17:32"/>
    <s v="17:35"/>
    <s v="02:33"/>
    <n v="0.48"/>
    <n v="1.4832473113276523"/>
    <n v="0.71195870943727313"/>
  </r>
  <r>
    <s v="M"/>
    <n v="89142"/>
    <s v="ACAPULCO DE JUAREZ"/>
    <s v="GUERRERO"/>
    <n v="2829"/>
    <x v="0"/>
    <x v="2"/>
    <x v="2"/>
    <x v="1"/>
    <x v="1"/>
    <s v="Presiona 1 si deseas seguir recibiendo encuestas"/>
    <s v="2026-09-11"/>
    <s v="17:32"/>
    <s v="17:34"/>
    <s v="01:51"/>
    <n v="0.52"/>
    <n v="1.4832473113276523"/>
    <n v="0.77128860189037918"/>
  </r>
  <r>
    <s v="H"/>
    <n v="90280"/>
    <s v="ACAPULCO DE JUAREZ"/>
    <s v="GUERRERO"/>
    <n v="2835"/>
    <x v="0"/>
    <x v="1"/>
    <x v="1"/>
    <x v="2"/>
    <x v="1"/>
    <s v="Presiona 1 si deseas seguir recibiendo encuestas"/>
    <s v="2026-09-11"/>
    <s v="17:34"/>
    <s v="17:36"/>
    <s v="02:01"/>
    <n v="0.48"/>
    <n v="1.4832473113276523"/>
    <n v="0.71195870943727313"/>
  </r>
  <r>
    <s v="H"/>
    <n v="39750"/>
    <s v="ACAPULCO DE JUAREZ"/>
    <s v="GUERRERO"/>
    <n v="2837"/>
    <x v="0"/>
    <x v="1"/>
    <x v="4"/>
    <x v="0"/>
    <x v="6"/>
    <s v="Presiona 1 si deseas seguir recibiendo encuestas"/>
    <s v="2026-09-11"/>
    <s v="17:35"/>
    <s v="17:37"/>
    <s v="02:08"/>
    <n v="0.48"/>
    <n v="1.4832473113276523"/>
    <n v="0.71195870943727313"/>
  </r>
  <r>
    <s v="M"/>
    <n v="39860"/>
    <s v="ACAPULCO DE JUAREZ"/>
    <s v="GUERRERO"/>
    <n v="2838"/>
    <x v="0"/>
    <x v="0"/>
    <x v="2"/>
    <x v="1"/>
    <x v="2"/>
    <s v="Presiona 2 si no deseas seguir recibiendo encuestas"/>
    <s v="2026-09-11"/>
    <s v="17:36"/>
    <s v="17:38"/>
    <s v="02:32"/>
    <n v="0.52"/>
    <n v="1.4832473113276523"/>
    <n v="0.77128860189037918"/>
  </r>
  <r>
    <s v="M"/>
    <n v="77080"/>
    <s v="ACAPULCO DE JUAREZ"/>
    <s v="GUERRERO"/>
    <n v="2840"/>
    <x v="0"/>
    <x v="2"/>
    <x v="4"/>
    <x v="2"/>
    <x v="1"/>
    <s v="Presiona 1 si deseas seguir recibiendo encuestas"/>
    <s v="2026-09-11"/>
    <s v="17:39"/>
    <s v="17:42"/>
    <s v="02:39"/>
    <n v="0.52"/>
    <n v="1.4832473113276523"/>
    <n v="0.77128860189037918"/>
  </r>
  <r>
    <s v="H"/>
    <n v="39047"/>
    <s v="CHILPANCINGO DE LOS BRAVO"/>
    <s v="GUERRERO"/>
    <n v="1204"/>
    <x v="0"/>
    <x v="3"/>
    <x v="0"/>
    <x v="0"/>
    <x v="6"/>
    <s v="Presiona 2 si no deseas seguir recibiendo encuestas"/>
    <s v="2026-09-11"/>
    <s v="17:40"/>
    <s v="17:41"/>
    <s v="01:36"/>
    <n v="0.48"/>
    <n v="0.69345147095967985"/>
    <n v="0.33285670606064632"/>
  </r>
  <r>
    <s v="H"/>
    <n v="39020"/>
    <s v="CHILPANCINGO DE LOS BRAVO"/>
    <s v="GUERRERO"/>
    <n v="1204"/>
    <x v="0"/>
    <x v="2"/>
    <x v="2"/>
    <x v="0"/>
    <x v="6"/>
    <s v="Presiona 1 si deseas seguir recibiendo encuestas"/>
    <s v="2026-09-11"/>
    <s v="17:40"/>
    <s v="17:42"/>
    <s v="02:33"/>
    <n v="0.48"/>
    <n v="0.69345147095967985"/>
    <n v="0.33285670606064632"/>
  </r>
  <r>
    <s v="M"/>
    <n v="39034"/>
    <s v="CHILPANCINGO DE LOS BRAVO"/>
    <s v="GUERRERO"/>
    <n v="1204"/>
    <x v="0"/>
    <x v="0"/>
    <x v="2"/>
    <x v="1"/>
    <x v="2"/>
    <s v="Presiona 2 si no deseas seguir recibiendo encuestas"/>
    <s v="2026-09-11"/>
    <s v="17:40"/>
    <s v="17:42"/>
    <s v="02:17"/>
    <n v="0.52"/>
    <n v="0.69345147095967985"/>
    <n v="0.36059476489903353"/>
  </r>
  <r>
    <s v="M"/>
    <n v="39047"/>
    <s v="CHILPANCINGO DE LOS BRAVO"/>
    <s v="GUERRERO"/>
    <n v="1204"/>
    <x v="0"/>
    <x v="0"/>
    <x v="2"/>
    <x v="2"/>
    <x v="2"/>
    <s v="Presiona 1 si deseas seguir recibiendo encuestas"/>
    <s v="2026-09-11"/>
    <s v="17:40"/>
    <s v="17:43"/>
    <s v="02:37"/>
    <n v="0.52"/>
    <n v="0.69345147095967985"/>
    <n v="0.36059476489903353"/>
  </r>
  <r>
    <s v="H"/>
    <n v="39018"/>
    <s v="CHILPANCINGO DE LOS BRAVO"/>
    <s v="GUERRERO"/>
    <n v="1204"/>
    <x v="0"/>
    <x v="2"/>
    <x v="1"/>
    <x v="2"/>
    <x v="2"/>
    <s v="Presiona 2 si no deseas seguir recibiendo encuestas"/>
    <s v="2026-09-11"/>
    <s v="17:41"/>
    <s v="17:42"/>
    <s v="01:48"/>
    <n v="0.48"/>
    <n v="0.69345147095967985"/>
    <n v="0.33285670606064632"/>
  </r>
  <r>
    <s v="M"/>
    <n v="39018"/>
    <s v="CHILPANCINGO DE LOS BRAVO"/>
    <s v="GUERRERO"/>
    <n v="1204"/>
    <x v="0"/>
    <x v="2"/>
    <x v="2"/>
    <x v="2"/>
    <x v="2"/>
    <s v="Presiona 1 si deseas seguir recibiendo encuestas"/>
    <s v="2026-09-11"/>
    <s v="17:41"/>
    <s v="17:43"/>
    <s v="02:44"/>
    <n v="0.52"/>
    <n v="0.69345147095967985"/>
    <n v="0.36059476489903353"/>
  </r>
  <r>
    <s v="H"/>
    <n v="39018"/>
    <s v="CHILPANCINGO DE LOS BRAVO"/>
    <s v="GUERRERO"/>
    <n v="1204"/>
    <x v="0"/>
    <x v="1"/>
    <x v="1"/>
    <x v="2"/>
    <x v="1"/>
    <s v="Presiona 2 si no deseas seguir recibiendo encuestas"/>
    <s v="2026-09-11"/>
    <s v="17:43"/>
    <s v="17:46"/>
    <s v="02:33"/>
    <n v="0.48"/>
    <n v="0.69345147095967985"/>
    <n v="0.33285670606064632"/>
  </r>
  <r>
    <s v="M"/>
    <n v="39075"/>
    <s v="CHILPANCINGO DE LOS BRAVO"/>
    <s v="GUERRERO"/>
    <n v="1204"/>
    <x v="1"/>
    <x v="1"/>
    <x v="3"/>
    <x v="0"/>
    <x v="4"/>
    <s v="Presiona 2 si no deseas seguir recibiendo encuestas"/>
    <s v="2026-09-11"/>
    <s v="17:45"/>
    <s v="17:46"/>
    <s v="01:44"/>
    <n v="0.52"/>
    <n v="0.69345147095967985"/>
    <n v="0.36059476489903353"/>
  </r>
  <r>
    <s v="M"/>
    <n v="39018"/>
    <s v="CHILPANCINGO DE LOS BRAVO"/>
    <s v="GUERRERO"/>
    <n v="1204"/>
    <x v="1"/>
    <x v="0"/>
    <x v="2"/>
    <x v="2"/>
    <x v="2"/>
    <s v="Presiona 1 si deseas seguir recibiendo encuestas"/>
    <s v="2026-09-11"/>
    <s v="17:45"/>
    <s v="17:46"/>
    <s v="01:47"/>
    <n v="0.52"/>
    <n v="0.69345147095967985"/>
    <n v="0.36059476489903353"/>
  </r>
  <r>
    <s v="M"/>
    <n v="39022"/>
    <s v="CHILPANCINGO DE LOS BRAVO"/>
    <s v="GUERRERO"/>
    <n v="1204"/>
    <x v="0"/>
    <x v="0"/>
    <x v="0"/>
    <x v="4"/>
    <x v="5"/>
    <s v="Presiona 1 si deseas seguir recibiendo encuestas"/>
    <s v="2026-09-11"/>
    <s v="17:45"/>
    <s v="17:48"/>
    <s v="02:43"/>
    <n v="0.52"/>
    <n v="0.69345147095967985"/>
    <n v="0.36059476489903353"/>
  </r>
  <r>
    <s v="H"/>
    <n v="39095"/>
    <s v="CHILPANCINGO DE LOS BRAVO"/>
    <s v="GUERRERO"/>
    <n v="1204"/>
    <x v="0"/>
    <x v="1"/>
    <x v="1"/>
    <x v="2"/>
    <x v="1"/>
    <s v="Presiona 1 si deseas seguir recibiendo encuestas"/>
    <s v="2026-09-11"/>
    <s v="17:45"/>
    <s v="17:48"/>
    <s v="02:49"/>
    <n v="0.48"/>
    <n v="0.69345147095967985"/>
    <n v="0.33285670606064632"/>
  </r>
  <r>
    <s v="H"/>
    <n v="39016"/>
    <s v="CHILPANCINGO DE LOS BRAVO"/>
    <s v="GUERRERO"/>
    <n v="1204"/>
    <x v="0"/>
    <x v="3"/>
    <x v="0"/>
    <x v="2"/>
    <x v="5"/>
    <s v="Presiona 2 si no deseas seguir recibiendo encuestas"/>
    <s v="2026-09-11"/>
    <s v="17:46"/>
    <s v="17:48"/>
    <s v="02:12"/>
    <n v="0.48"/>
    <n v="0.69345147095967985"/>
    <n v="0.33285670606064632"/>
  </r>
  <r>
    <s v="M"/>
    <n v="39017"/>
    <s v="CHILPANCINGO DE LOS BRAVO"/>
    <s v="GUERRERO"/>
    <n v="1205"/>
    <x v="0"/>
    <x v="2"/>
    <x v="1"/>
    <x v="2"/>
    <x v="2"/>
    <s v="Presiona 2 si no deseas seguir recibiendo encuestas"/>
    <s v="2026-09-11"/>
    <s v="17:46"/>
    <s v="17:49"/>
    <s v="02:49"/>
    <n v="0.52"/>
    <n v="0.69345147095967985"/>
    <n v="0.36059476489903353"/>
  </r>
  <r>
    <s v="M"/>
    <n v="39074"/>
    <s v="CHILPANCINGO DE LOS BRAVO"/>
    <s v="GUERRERO"/>
    <n v="1205"/>
    <x v="0"/>
    <x v="2"/>
    <x v="1"/>
    <x v="1"/>
    <x v="2"/>
    <s v="Presiona 2 si no deseas seguir recibiendo encuestas"/>
    <s v="2026-09-11"/>
    <s v="17:47"/>
    <s v="17:49"/>
    <s v="02:41"/>
    <n v="0.52"/>
    <n v="0.69345147095967985"/>
    <n v="0.36059476489903353"/>
  </r>
  <r>
    <s v="M"/>
    <n v="39073"/>
    <s v="CHILPANCINGO DE LOS BRAVO"/>
    <s v="GUERRERO"/>
    <n v="1205"/>
    <x v="1"/>
    <x v="0"/>
    <x v="4"/>
    <x v="1"/>
    <x v="3"/>
    <s v="Presiona 1 si deseas seguir recibiendo encuestas"/>
    <s v="2026-09-11"/>
    <s v="17:48"/>
    <s v="17:50"/>
    <s v="02:01"/>
    <n v="0.52"/>
    <n v="0.69345147095967985"/>
    <n v="0.36059476489903353"/>
  </r>
  <r>
    <s v="H"/>
    <n v="39022"/>
    <s v="CHILPANCINGO DE LOS BRAVO"/>
    <s v="GUERRERO"/>
    <n v="1207"/>
    <x v="1"/>
    <x v="2"/>
    <x v="2"/>
    <x v="3"/>
    <x v="6"/>
    <s v="Presiona 2 si no deseas seguir recibiendo encuestas"/>
    <s v="2026-09-11"/>
    <s v="17:48"/>
    <s v="17:51"/>
    <s v="02:47"/>
    <n v="0.48"/>
    <n v="0.69345147095967985"/>
    <n v="0.33285670606064632"/>
  </r>
  <r>
    <s v="M"/>
    <n v="39020"/>
    <s v="CHILPANCINGO DE LOS BRAVO"/>
    <s v="GUERRERO"/>
    <n v="1207"/>
    <x v="0"/>
    <x v="0"/>
    <x v="2"/>
    <x v="2"/>
    <x v="2"/>
    <s v="Presiona 2 si no deseas seguir recibiendo encuestas"/>
    <s v="2026-09-11"/>
    <s v="17:48"/>
    <s v="17:50"/>
    <s v="01:34"/>
    <n v="0.52"/>
    <n v="0.69345147095967985"/>
    <n v="0.36059476489903353"/>
  </r>
  <r>
    <s v="M"/>
    <n v="39070"/>
    <s v="CHILPANCINGO DE LOS BRAVO"/>
    <s v="GUERRERO"/>
    <n v="1207"/>
    <x v="0"/>
    <x v="2"/>
    <x v="2"/>
    <x v="3"/>
    <x v="2"/>
    <s v="Presiona 2 si no deseas seguir recibiendo encuestas"/>
    <s v="2026-09-11"/>
    <s v="17:49"/>
    <s v="17:51"/>
    <s v="01:43"/>
    <n v="0.52"/>
    <n v="0.69345147095967985"/>
    <n v="0.36059476489903353"/>
  </r>
  <r>
    <s v="M"/>
    <n v="39074"/>
    <s v="CHILPANCINGO DE LOS BRAVO"/>
    <s v="GUERRERO"/>
    <n v="1207"/>
    <x v="2"/>
    <x v="0"/>
    <x v="2"/>
    <x v="2"/>
    <x v="2"/>
    <s v="Presiona 2 si no deseas seguir recibiendo encuestas"/>
    <s v="2026-09-11"/>
    <s v="17:50"/>
    <s v="17:53"/>
    <s v="02:25"/>
    <n v="0.52"/>
    <n v="0.69345147095967985"/>
    <n v="0.36059476489903353"/>
  </r>
  <r>
    <s v="M"/>
    <n v="39015"/>
    <s v="CHILPANCINGO DE LOS BRAVO"/>
    <s v="GUERRERO"/>
    <n v="1207"/>
    <x v="1"/>
    <x v="0"/>
    <x v="2"/>
    <x v="2"/>
    <x v="2"/>
    <s v="Presiona 2 si no deseas seguir recibiendo encuestas"/>
    <s v="2026-09-11"/>
    <s v="17:51"/>
    <s v="17:52"/>
    <s v="01:40"/>
    <n v="0.52"/>
    <n v="0.69345147095967985"/>
    <n v="0.36059476489903353"/>
  </r>
  <r>
    <s v="M"/>
    <n v="39020"/>
    <s v="CHILPANCINGO DE LOS BRAVO"/>
    <s v="GUERRERO"/>
    <n v="1210"/>
    <x v="0"/>
    <x v="0"/>
    <x v="4"/>
    <x v="3"/>
    <x v="3"/>
    <s v="Presiona 1 si deseas seguir recibiendo encuestas"/>
    <s v="2026-09-11"/>
    <s v="17:51"/>
    <s v="17:54"/>
    <s v="02:56"/>
    <n v="0.52"/>
    <n v="0.69345147095967985"/>
    <n v="0.36059476489903353"/>
  </r>
  <r>
    <s v="M"/>
    <n v="39026"/>
    <s v="CHILPANCINGO DE LOS BRAVO"/>
    <s v="GUERRERO"/>
    <n v="1210"/>
    <x v="1"/>
    <x v="4"/>
    <x v="4"/>
    <x v="3"/>
    <x v="3"/>
    <s v="Presiona 1 si deseas seguir recibiendo encuestas"/>
    <s v="2026-09-11"/>
    <s v="17:51"/>
    <s v="17:53"/>
    <s v="01:43"/>
    <n v="0.52"/>
    <n v="0.69345147095967985"/>
    <n v="0.36059476489903353"/>
  </r>
  <r>
    <s v="H"/>
    <n v="39020"/>
    <s v="CHILPANCINGO DE LOS BRAVO"/>
    <s v="GUERRERO"/>
    <n v="1210"/>
    <x v="1"/>
    <x v="0"/>
    <x v="3"/>
    <x v="0"/>
    <x v="6"/>
    <s v="Presiona 2 si no deseas seguir recibiendo encuestas"/>
    <s v="2026-09-11"/>
    <s v="17:54"/>
    <s v="17:56"/>
    <s v="01:49"/>
    <n v="0.48"/>
    <n v="0.69345147095967985"/>
    <n v="0.33285670606064632"/>
  </r>
  <r>
    <s v="M"/>
    <n v="39020"/>
    <s v="CHILPANCINGO DE LOS BRAVO"/>
    <s v="GUERRERO"/>
    <n v="1210"/>
    <x v="0"/>
    <x v="3"/>
    <x v="2"/>
    <x v="2"/>
    <x v="2"/>
    <s v="Presiona 2 si no deseas seguir recibiendo encuestas"/>
    <s v="2026-09-11"/>
    <s v="17:54"/>
    <s v="17:56"/>
    <s v="01:55"/>
    <n v="0.52"/>
    <n v="0.69345147095967985"/>
    <n v="0.36059476489903353"/>
  </r>
  <r>
    <s v="H"/>
    <n v="39020"/>
    <s v="CHILPANCINGO DE LOS BRAVO"/>
    <s v="GUERRERO"/>
    <n v="1211"/>
    <x v="1"/>
    <x v="2"/>
    <x v="0"/>
    <x v="2"/>
    <x v="2"/>
    <s v="Presiona 1 si deseas seguir recibiendo encuestas"/>
    <s v="2026-09-11"/>
    <s v="17:54"/>
    <s v="17:56"/>
    <s v="01:38"/>
    <n v="0.48"/>
    <n v="0.69345147095967985"/>
    <n v="0.33285670606064632"/>
  </r>
  <r>
    <s v="H"/>
    <n v="39044"/>
    <s v="CHILPANCINGO DE LOS BRAVO"/>
    <s v="GUERRERO"/>
    <n v="1211"/>
    <x v="1"/>
    <x v="2"/>
    <x v="2"/>
    <x v="2"/>
    <x v="2"/>
    <s v="Presiona 2 si no deseas seguir recibiendo encuestas"/>
    <s v="2026-09-11"/>
    <s v="17:55"/>
    <s v="17:57"/>
    <s v="02:14"/>
    <n v="0.48"/>
    <n v="0.69345147095967985"/>
    <n v="0.33285670606064632"/>
  </r>
  <r>
    <s v="H"/>
    <n v="39044"/>
    <s v="CHILPANCINGO DE LOS BRAVO"/>
    <s v="GUERRERO"/>
    <n v="1211"/>
    <x v="1"/>
    <x v="2"/>
    <x v="1"/>
    <x v="2"/>
    <x v="2"/>
    <s v="Presiona 1 si deseas seguir recibiendo encuestas"/>
    <s v="2026-09-11"/>
    <s v="17:55"/>
    <s v="17:56"/>
    <s v="01:40"/>
    <n v="0.48"/>
    <n v="0.69345147095967985"/>
    <n v="0.33285670606064632"/>
  </r>
  <r>
    <s v="M"/>
    <n v="39018"/>
    <s v="CHILPANCINGO DE LOS BRAVO"/>
    <s v="GUERRERO"/>
    <n v="1211"/>
    <x v="0"/>
    <x v="0"/>
    <x v="1"/>
    <x v="2"/>
    <x v="2"/>
    <s v="Presiona 1 si deseas seguir recibiendo encuestas"/>
    <s v="2026-09-11"/>
    <s v="17:55"/>
    <s v="17:57"/>
    <s v="01:44"/>
    <n v="0.52"/>
    <n v="0.69345147095967985"/>
    <n v="0.36059476489903353"/>
  </r>
  <r>
    <s v="H"/>
    <n v="39022"/>
    <s v="CHILPANCINGO DE LOS BRAVO"/>
    <s v="GUERRERO"/>
    <n v="1212"/>
    <x v="0"/>
    <x v="2"/>
    <x v="2"/>
    <x v="1"/>
    <x v="2"/>
    <s v="Presiona 2 si no deseas seguir recibiendo encuestas"/>
    <s v="2026-09-11"/>
    <s v="17:56"/>
    <s v="17:59"/>
    <s v="02:26"/>
    <n v="0.48"/>
    <n v="0.69345147095967985"/>
    <n v="0.33285670606064632"/>
  </r>
  <r>
    <s v="M"/>
    <n v="39060"/>
    <s v="CHILPANCINGO DE LOS BRAVO"/>
    <s v="GUERRERO"/>
    <n v="1212"/>
    <x v="1"/>
    <x v="3"/>
    <x v="1"/>
    <x v="4"/>
    <x v="5"/>
    <s v="Presiona 1 si deseas seguir recibiendo encuestas"/>
    <s v="2026-09-11"/>
    <s v="17:58"/>
    <s v="18:01"/>
    <s v="02:13"/>
    <n v="0.52"/>
    <n v="0.69345147095967985"/>
    <n v="0.36059476489903353"/>
  </r>
  <r>
    <s v="H"/>
    <n v="39010"/>
    <s v="CHILPANCINGO DE LOS BRAVO"/>
    <s v="GUERRERO"/>
    <n v="1212"/>
    <x v="0"/>
    <x v="0"/>
    <x v="2"/>
    <x v="2"/>
    <x v="2"/>
    <s v="Presiona 2 si no deseas seguir recibiendo encuestas"/>
    <s v="2026-09-11"/>
    <s v="18:00"/>
    <s v="18:02"/>
    <s v="01:47"/>
    <n v="0.48"/>
    <n v="0.69345147095967985"/>
    <n v="0.33285670606064632"/>
  </r>
  <r>
    <s v="M"/>
    <n v="39010"/>
    <s v="CHILPANCINGO DE LOS BRAVO"/>
    <s v="GUERRERO"/>
    <n v="1212"/>
    <x v="0"/>
    <x v="2"/>
    <x v="2"/>
    <x v="2"/>
    <x v="2"/>
    <s v="Presiona 1 si deseas seguir recibiendo encuestas"/>
    <s v="2026-09-11"/>
    <s v="18:01"/>
    <s v="18:02"/>
    <s v="01:30"/>
    <n v="0.52"/>
    <n v="0.69345147095967985"/>
    <n v="0.36059476489903353"/>
  </r>
  <r>
    <s v="M"/>
    <n v="39020"/>
    <s v="CHILPANCINGO DE LOS BRAVO"/>
    <s v="GUERRERO"/>
    <n v="1216"/>
    <x v="0"/>
    <x v="2"/>
    <x v="2"/>
    <x v="2"/>
    <x v="2"/>
    <s v="Presiona 1 si deseas seguir recibiendo encuestas"/>
    <s v="2026-09-11"/>
    <s v="18:01"/>
    <s v="18:02"/>
    <s v="01:48"/>
    <n v="0.52"/>
    <n v="0.69345147095967985"/>
    <n v="0.36059476489903353"/>
  </r>
  <r>
    <s v="M"/>
    <n v="39079"/>
    <s v="CHILPANCINGO DE LOS BRAVO"/>
    <s v="GUERRERO"/>
    <n v="1216"/>
    <x v="0"/>
    <x v="2"/>
    <x v="2"/>
    <x v="2"/>
    <x v="2"/>
    <s v="Presiona 1 si deseas seguir recibiendo encuestas"/>
    <s v="2026-09-11"/>
    <s v="18:01"/>
    <s v="18:04"/>
    <s v="02:39"/>
    <n v="0.52"/>
    <n v="0.69345147095967985"/>
    <n v="0.36059476489903353"/>
  </r>
  <r>
    <s v="M"/>
    <n v="39020"/>
    <s v="CHILPANCINGO DE LOS BRAVO"/>
    <s v="GUERRERO"/>
    <n v="1216"/>
    <x v="1"/>
    <x v="2"/>
    <x v="2"/>
    <x v="2"/>
    <x v="2"/>
    <s v="Presiona 1 si deseas seguir recibiendo encuestas"/>
    <s v="2026-09-11"/>
    <s v="18:01"/>
    <s v="18:03"/>
    <s v="02:03"/>
    <n v="0.52"/>
    <n v="0.69345147095967985"/>
    <n v="0.36059476489903353"/>
  </r>
  <r>
    <s v="H"/>
    <n v="39025"/>
    <s v="CHILPANCINGO DE LOS BRAVO"/>
    <s v="GUERRERO"/>
    <n v="1217"/>
    <x v="0"/>
    <x v="2"/>
    <x v="2"/>
    <x v="2"/>
    <x v="2"/>
    <s v="Presiona 2 si no deseas seguir recibiendo encuestas"/>
    <s v="2026-09-11"/>
    <s v="18:02"/>
    <s v="18:04"/>
    <s v="01:45"/>
    <n v="0.48"/>
    <n v="0.69345147095967985"/>
    <n v="0.33285670606064632"/>
  </r>
  <r>
    <s v="M"/>
    <n v="39036"/>
    <s v="CHILPANCINGO DE LOS BRAVO"/>
    <s v="GUERRERO"/>
    <n v="1217"/>
    <x v="2"/>
    <x v="1"/>
    <x v="3"/>
    <x v="1"/>
    <x v="4"/>
    <s v="Presiona 1 si deseas seguir recibiendo encuestas"/>
    <s v="2026-09-11"/>
    <s v="18:03"/>
    <s v="18:05"/>
    <s v="01:55"/>
    <n v="0.52"/>
    <n v="0.69345147095967985"/>
    <n v="0.36059476489903353"/>
  </r>
  <r>
    <s v="H"/>
    <n v="39070"/>
    <s v="CHILPANCINGO DE LOS BRAVO"/>
    <s v="GUERRERO"/>
    <n v="1217"/>
    <x v="1"/>
    <x v="2"/>
    <x v="2"/>
    <x v="2"/>
    <x v="2"/>
    <s v="Presiona 2 si no deseas seguir recibiendo encuestas"/>
    <s v="2026-09-11"/>
    <s v="18:04"/>
    <s v="18:06"/>
    <s v="01:45"/>
    <n v="0.48"/>
    <n v="0.69345147095967985"/>
    <n v="0.33285670606064632"/>
  </r>
  <r>
    <s v="H"/>
    <n v="39074"/>
    <s v="CHILPANCINGO DE LOS BRAVO"/>
    <s v="GUERRERO"/>
    <n v="1218"/>
    <x v="0"/>
    <x v="2"/>
    <x v="2"/>
    <x v="2"/>
    <x v="6"/>
    <s v="Presiona 1 si deseas seguir recibiendo encuestas"/>
    <s v="2026-09-11"/>
    <s v="18:05"/>
    <s v="18:06"/>
    <s v="01:50"/>
    <n v="0.48"/>
    <n v="0.69345147095967985"/>
    <n v="0.33285670606064632"/>
  </r>
  <r>
    <s v="M"/>
    <n v="39025"/>
    <s v="CHILPANCINGO DE LOS BRAVO"/>
    <s v="GUERRERO"/>
    <n v="1218"/>
    <x v="1"/>
    <x v="0"/>
    <x v="3"/>
    <x v="0"/>
    <x v="4"/>
    <s v="Presiona 2 si no deseas seguir recibiendo encuestas"/>
    <s v="2026-09-11"/>
    <s v="18:05"/>
    <s v="18:07"/>
    <s v="02:10"/>
    <n v="0.52"/>
    <n v="0.69345147095967985"/>
    <n v="0.36059476489903353"/>
  </r>
  <r>
    <s v="M"/>
    <n v="39028"/>
    <s v="CHILPANCINGO DE LOS BRAVO"/>
    <s v="GUERRERO"/>
    <n v="1218"/>
    <x v="0"/>
    <x v="3"/>
    <x v="0"/>
    <x v="4"/>
    <x v="5"/>
    <s v="Presiona 1 si deseas seguir recibiendo encuestas"/>
    <s v="2026-09-11"/>
    <s v="18:06"/>
    <s v="18:09"/>
    <s v="02:35"/>
    <n v="0.52"/>
    <n v="0.69345147095967985"/>
    <n v="0.36059476489903353"/>
  </r>
  <r>
    <s v="H"/>
    <n v="39096"/>
    <s v="CHILPANCINGO DE LOS BRAVO"/>
    <s v="GUERRERO"/>
    <n v="1221"/>
    <x v="2"/>
    <x v="2"/>
    <x v="2"/>
    <x v="0"/>
    <x v="2"/>
    <s v="Presiona 1 si deseas seguir recibiendo encuestas"/>
    <s v="2026-09-11"/>
    <s v="18:07"/>
    <s v="18:09"/>
    <s v="01:51"/>
    <n v="0.48"/>
    <n v="0.69345147095967985"/>
    <n v="0.33285670606064632"/>
  </r>
  <r>
    <s v="M"/>
    <n v="39074"/>
    <s v="CHILPANCINGO DE LOS BRAVO"/>
    <s v="GUERRERO"/>
    <n v="1221"/>
    <x v="0"/>
    <x v="0"/>
    <x v="2"/>
    <x v="2"/>
    <x v="2"/>
    <s v="Presiona 2 si no deseas seguir recibiendo encuestas"/>
    <s v="2026-09-11"/>
    <s v="18:07"/>
    <s v="18:09"/>
    <s v="02:18"/>
    <n v="0.52"/>
    <n v="0.69345147095967985"/>
    <n v="0.36059476489903353"/>
  </r>
  <r>
    <s v="M"/>
    <n v="39036"/>
    <s v="CHILPANCINGO DE LOS BRAVO"/>
    <s v="GUERRERO"/>
    <n v="1221"/>
    <x v="0"/>
    <x v="0"/>
    <x v="2"/>
    <x v="1"/>
    <x v="2"/>
    <s v="Presiona 1 si deseas seguir recibiendo encuestas"/>
    <s v="2026-09-11"/>
    <s v="18:08"/>
    <s v="18:11"/>
    <s v="02:51"/>
    <n v="0.52"/>
    <n v="0.69345147095967985"/>
    <n v="0.36059476489903353"/>
  </r>
  <r>
    <s v="M"/>
    <n v="39074"/>
    <s v="CHILPANCINGO DE LOS BRAVO"/>
    <s v="GUERRERO"/>
    <n v="1221"/>
    <x v="0"/>
    <x v="1"/>
    <x v="1"/>
    <x v="0"/>
    <x v="4"/>
    <s v="Presiona 2 si no deseas seguir recibiendo encuestas"/>
    <s v="2026-09-11"/>
    <s v="18:09"/>
    <s v="18:11"/>
    <s v="02:03"/>
    <n v="0.52"/>
    <n v="0.69345147095967985"/>
    <n v="0.36059476489903353"/>
  </r>
  <r>
    <s v="M"/>
    <n v="39036"/>
    <s v="CHILPANCINGO DE LOS BRAVO"/>
    <s v="GUERRERO"/>
    <n v="1222"/>
    <x v="1"/>
    <x v="0"/>
    <x v="4"/>
    <x v="3"/>
    <x v="3"/>
    <s v="Presiona 1 si deseas seguir recibiendo encuestas"/>
    <s v="2026-09-11"/>
    <s v="18:09"/>
    <s v="18:12"/>
    <s v="02:37"/>
    <n v="0.52"/>
    <n v="0.69345147095967985"/>
    <n v="0.36059476489903353"/>
  </r>
  <r>
    <s v="H"/>
    <n v="39060"/>
    <s v="CHILPANCINGO DE LOS BRAVO"/>
    <s v="GUERRERO"/>
    <n v="1222"/>
    <x v="1"/>
    <x v="1"/>
    <x v="3"/>
    <x v="0"/>
    <x v="4"/>
    <s v="Presiona 2 si no deseas seguir recibiendo encuestas"/>
    <s v="2026-09-11"/>
    <s v="18:09"/>
    <s v="18:12"/>
    <s v="02:44"/>
    <n v="0.48"/>
    <n v="0.69345147095967985"/>
    <n v="0.33285670606064632"/>
  </r>
  <r>
    <s v="H"/>
    <n v="39036"/>
    <s v="CHILPANCINGO DE LOS BRAVO"/>
    <s v="GUERRERO"/>
    <n v="1222"/>
    <x v="1"/>
    <x v="2"/>
    <x v="1"/>
    <x v="2"/>
    <x v="2"/>
    <s v="Presiona 2 si no deseas seguir recibiendo encuestas"/>
    <s v="2026-09-11"/>
    <s v="18:09"/>
    <s v="18:12"/>
    <s v="02:27"/>
    <n v="0.48"/>
    <n v="0.69345147095967985"/>
    <n v="0.33285670606064632"/>
  </r>
  <r>
    <s v="M"/>
    <n v="39056"/>
    <s v="CHILPANCINGO DE LOS BRAVO"/>
    <s v="GUERRERO"/>
    <n v="1222"/>
    <x v="2"/>
    <x v="0"/>
    <x v="2"/>
    <x v="2"/>
    <x v="2"/>
    <s v="Presiona 1 si deseas seguir recibiendo encuestas"/>
    <s v="2026-09-11"/>
    <s v="18:09"/>
    <s v="18:11"/>
    <s v="01:54"/>
    <n v="0.52"/>
    <n v="0.69345147095967985"/>
    <n v="0.36059476489903353"/>
  </r>
  <r>
    <s v="M"/>
    <n v="39047"/>
    <s v="CHILPANCINGO DE LOS BRAVO"/>
    <s v="GUERRERO"/>
    <n v="1227"/>
    <x v="0"/>
    <x v="2"/>
    <x v="1"/>
    <x v="2"/>
    <x v="6"/>
    <s v="Presiona 2 si no deseas seguir recibiendo encuestas"/>
    <s v="2026-09-11"/>
    <s v="18:10"/>
    <s v="18:12"/>
    <s v="02:34"/>
    <n v="0.52"/>
    <n v="0.69345147095967985"/>
    <n v="0.36059476489903353"/>
  </r>
  <r>
    <s v="M"/>
    <n v="39020"/>
    <s v="CHILPANCINGO DE LOS BRAVO"/>
    <s v="GUERRERO"/>
    <n v="1227"/>
    <x v="2"/>
    <x v="2"/>
    <x v="2"/>
    <x v="2"/>
    <x v="2"/>
    <s v="Presiona 1 si deseas seguir recibiendo encuestas"/>
    <s v="2026-09-11"/>
    <s v="18:10"/>
    <s v="18:12"/>
    <s v="01:59"/>
    <n v="0.52"/>
    <n v="0.69345147095967985"/>
    <n v="0.36059476489903353"/>
  </r>
  <r>
    <s v="M"/>
    <n v="39022"/>
    <s v="CHILPANCINGO DE LOS BRAVO"/>
    <s v="GUERRERO"/>
    <n v="1227"/>
    <x v="1"/>
    <x v="0"/>
    <x v="0"/>
    <x v="2"/>
    <x v="6"/>
    <s v="Presiona 2 si no deseas seguir recibiendo encuestas"/>
    <s v="2026-09-11"/>
    <s v="18:10"/>
    <s v="18:12"/>
    <s v="01:58"/>
    <n v="0.52"/>
    <n v="0.69345147095967985"/>
    <n v="0.36059476489903353"/>
  </r>
  <r>
    <s v="M"/>
    <n v="39101"/>
    <s v="CHILPANCINGO DE LOS BRAVO"/>
    <s v="GUERRERO"/>
    <n v="1228"/>
    <x v="0"/>
    <x v="2"/>
    <x v="4"/>
    <x v="2"/>
    <x v="1"/>
    <s v="Presiona 2 si no deseas seguir recibiendo encuestas"/>
    <s v="2026-09-11"/>
    <s v="18:10"/>
    <s v="18:13"/>
    <s v="02:46"/>
    <n v="0.52"/>
    <n v="0.69345147095967985"/>
    <n v="0.36059476489903353"/>
  </r>
  <r>
    <s v="H"/>
    <n v="39056"/>
    <s v="CHILPANCINGO DE LOS BRAVO"/>
    <s v="GUERRERO"/>
    <n v="1228"/>
    <x v="0"/>
    <x v="0"/>
    <x v="3"/>
    <x v="0"/>
    <x v="4"/>
    <s v="Presiona 1 si deseas seguir recibiendo encuestas"/>
    <s v="2026-09-11"/>
    <s v="18:11"/>
    <s v="18:13"/>
    <s v="01:45"/>
    <n v="0.48"/>
    <n v="0.69345147095967985"/>
    <n v="0.33285670606064632"/>
  </r>
  <r>
    <s v="H"/>
    <n v="39022"/>
    <s v="CHILPANCINGO DE LOS BRAVO"/>
    <s v="GUERRERO"/>
    <n v="1228"/>
    <x v="0"/>
    <x v="2"/>
    <x v="3"/>
    <x v="2"/>
    <x v="6"/>
    <s v="Presiona 1 si deseas seguir recibiendo encuestas"/>
    <s v="2026-09-11"/>
    <s v="18:12"/>
    <s v="18:15"/>
    <s v="02:57"/>
    <n v="0.48"/>
    <n v="0.69345147095967985"/>
    <n v="0.33285670606064632"/>
  </r>
  <r>
    <s v="M"/>
    <n v="39030"/>
    <s v="CHILPANCINGO DE LOS BRAVO"/>
    <s v="GUERRERO"/>
    <n v="1232"/>
    <x v="0"/>
    <x v="4"/>
    <x v="4"/>
    <x v="1"/>
    <x v="3"/>
    <s v="Presiona 1 si deseas seguir recibiendo encuestas"/>
    <s v="2026-09-11"/>
    <s v="18:13"/>
    <s v="18:15"/>
    <s v="01:50"/>
    <n v="0.52"/>
    <n v="0.69345147095967985"/>
    <n v="0.36059476489903353"/>
  </r>
  <r>
    <s v="H"/>
    <n v="39030"/>
    <s v="CHILPANCINGO DE LOS BRAVO"/>
    <s v="GUERRERO"/>
    <n v="1232"/>
    <x v="0"/>
    <x v="2"/>
    <x v="1"/>
    <x v="4"/>
    <x v="1"/>
    <s v="Presiona 1 si deseas seguir recibiendo encuestas"/>
    <s v="2026-09-11"/>
    <s v="18:14"/>
    <s v="18:16"/>
    <s v="02:09"/>
    <n v="0.48"/>
    <n v="0.69345147095967985"/>
    <n v="0.33285670606064632"/>
  </r>
  <r>
    <s v="H"/>
    <n v="39018"/>
    <s v="CHILPANCINGO DE LOS BRAVO"/>
    <s v="GUERRERO"/>
    <n v="1232"/>
    <x v="2"/>
    <x v="3"/>
    <x v="0"/>
    <x v="4"/>
    <x v="5"/>
    <s v="Presiona 2 si no deseas seguir recibiendo encuestas"/>
    <s v="2026-09-11"/>
    <s v="18:14"/>
    <s v="18:17"/>
    <s v="03:00"/>
    <n v="0.48"/>
    <n v="0.69345147095967985"/>
    <n v="0.33285670606064632"/>
  </r>
  <r>
    <s v="H"/>
    <n v="39043"/>
    <s v="CHILPANCINGO DE LOS BRAVO"/>
    <s v="GUERRERO"/>
    <n v="1243"/>
    <x v="1"/>
    <x v="0"/>
    <x v="2"/>
    <x v="1"/>
    <x v="2"/>
    <s v="Presiona 2 si no deseas seguir recibiendo encuestas"/>
    <s v="2026-09-11"/>
    <s v="18:15"/>
    <s v="18:18"/>
    <s v="02:17"/>
    <n v="0.48"/>
    <n v="0.69345147095967985"/>
    <n v="0.33285670606064632"/>
  </r>
  <r>
    <s v="M"/>
    <n v="39047"/>
    <s v="CHILPANCINGO DE LOS BRAVO"/>
    <s v="GUERRERO"/>
    <n v="1243"/>
    <x v="1"/>
    <x v="0"/>
    <x v="3"/>
    <x v="1"/>
    <x v="4"/>
    <s v="Presiona 1 si deseas seguir recibiendo encuestas"/>
    <s v="2026-09-11"/>
    <s v="18:17"/>
    <s v="18:19"/>
    <s v="02:06"/>
    <n v="0.52"/>
    <n v="0.69345147095967985"/>
    <n v="0.36059476489903353"/>
  </r>
  <r>
    <s v="H"/>
    <n v="39058"/>
    <s v="CHILPANCINGO DE LOS BRAVO"/>
    <s v="GUERRERO"/>
    <n v="1243"/>
    <x v="0"/>
    <x v="0"/>
    <x v="2"/>
    <x v="2"/>
    <x v="2"/>
    <s v="Presiona 1 si deseas seguir recibiendo encuestas"/>
    <s v="2026-09-11"/>
    <s v="18:18"/>
    <s v="18:21"/>
    <s v="02:34"/>
    <n v="0.48"/>
    <n v="0.69345147095967985"/>
    <n v="0.33285670606064632"/>
  </r>
  <r>
    <s v="H"/>
    <n v="39096"/>
    <s v="CHILPANCINGO DE LOS BRAVO"/>
    <s v="GUERRERO"/>
    <n v="1243"/>
    <x v="0"/>
    <x v="1"/>
    <x v="2"/>
    <x v="0"/>
    <x v="6"/>
    <s v="Presiona 1 si deseas seguir recibiendo encuestas"/>
    <s v="2026-09-11"/>
    <s v="18:19"/>
    <s v="18:20"/>
    <s v="01:31"/>
    <n v="0.48"/>
    <n v="0.69345147095967985"/>
    <n v="0.33285670606064632"/>
  </r>
  <r>
    <s v="M"/>
    <n v="39022"/>
    <s v="CHILPANCINGO DE LOS BRAVO"/>
    <s v="GUERRERO"/>
    <n v="1244"/>
    <x v="0"/>
    <x v="0"/>
    <x v="1"/>
    <x v="3"/>
    <x v="3"/>
    <s v="Presiona 2 si no deseas seguir recibiendo encuestas"/>
    <s v="2026-09-11"/>
    <s v="18:19"/>
    <s v="18:21"/>
    <s v="02:17"/>
    <n v="0.52"/>
    <n v="0.69345147095967985"/>
    <n v="0.36059476489903353"/>
  </r>
  <r>
    <s v="M"/>
    <n v="39040"/>
    <s v="CHILPANCINGO DE LOS BRAVO"/>
    <s v="GUERRERO"/>
    <n v="1244"/>
    <x v="0"/>
    <x v="2"/>
    <x v="2"/>
    <x v="2"/>
    <x v="2"/>
    <s v="Presiona 2 si no deseas seguir recibiendo encuestas"/>
    <s v="2026-09-11"/>
    <s v="18:20"/>
    <s v="18:21"/>
    <s v="01:54"/>
    <n v="0.52"/>
    <n v="0.69345147095967985"/>
    <n v="0.36059476489903353"/>
  </r>
  <r>
    <s v="M"/>
    <n v="39022"/>
    <s v="CHILPANCINGO DE LOS BRAVO"/>
    <s v="GUERRERO"/>
    <n v="1244"/>
    <x v="1"/>
    <x v="0"/>
    <x v="2"/>
    <x v="2"/>
    <x v="2"/>
    <s v="Presiona 2 si no deseas seguir recibiendo encuestas"/>
    <s v="2026-09-11"/>
    <s v="18:20"/>
    <s v="18:23"/>
    <s v="02:29"/>
    <n v="0.52"/>
    <n v="0.69345147095967985"/>
    <n v="0.36059476489903353"/>
  </r>
  <r>
    <s v="H"/>
    <n v="39017"/>
    <s v="CHILPANCINGO DE LOS BRAVO"/>
    <s v="GUERRERO"/>
    <n v="1245"/>
    <x v="1"/>
    <x v="2"/>
    <x v="2"/>
    <x v="2"/>
    <x v="2"/>
    <s v="Presiona 1 si deseas seguir recibiendo encuestas"/>
    <s v="2026-09-11"/>
    <s v="18:21"/>
    <s v="18:24"/>
    <s v="03:00"/>
    <n v="0.48"/>
    <n v="0.69345147095967985"/>
    <n v="0.33285670606064632"/>
  </r>
  <r>
    <s v="M"/>
    <n v="39043"/>
    <s v="CHILPANCINGO DE LOS BRAVO"/>
    <s v="GUERRERO"/>
    <n v="1245"/>
    <x v="1"/>
    <x v="2"/>
    <x v="1"/>
    <x v="2"/>
    <x v="2"/>
    <s v="Presiona 1 si deseas seguir recibiendo encuestas"/>
    <s v="2026-09-11"/>
    <s v="18:21"/>
    <s v="18:23"/>
    <s v="02:21"/>
    <n v="0.52"/>
    <n v="0.69345147095967985"/>
    <n v="0.36059476489903353"/>
  </r>
  <r>
    <s v="H"/>
    <n v="39044"/>
    <s v="CHILPANCINGO DE LOS BRAVO"/>
    <s v="GUERRERO"/>
    <n v="1245"/>
    <x v="1"/>
    <x v="2"/>
    <x v="2"/>
    <x v="2"/>
    <x v="2"/>
    <s v="Presiona 1 si deseas seguir recibiendo encuestas"/>
    <s v="2026-09-11"/>
    <s v="18:21"/>
    <s v="18:23"/>
    <s v="01:48"/>
    <n v="0.48"/>
    <n v="0.69345147095967985"/>
    <n v="0.33285670606064632"/>
  </r>
  <r>
    <s v="M"/>
    <n v="39073"/>
    <s v="CHILPANCINGO DE LOS BRAVO"/>
    <s v="GUERRERO"/>
    <n v="1252"/>
    <x v="0"/>
    <x v="0"/>
    <x v="1"/>
    <x v="0"/>
    <x v="4"/>
    <s v="Presiona 2 si no deseas seguir recibiendo encuestas"/>
    <s v="2026-09-11"/>
    <s v="18:22"/>
    <s v="18:25"/>
    <s v="02:37"/>
    <n v="0.52"/>
    <n v="0.69345147095967985"/>
    <n v="0.36059476489903353"/>
  </r>
  <r>
    <s v="M"/>
    <n v="39020"/>
    <s v="CHILPANCINGO DE LOS BRAVO"/>
    <s v="GUERRERO"/>
    <n v="1252"/>
    <x v="0"/>
    <x v="4"/>
    <x v="2"/>
    <x v="2"/>
    <x v="2"/>
    <s v="Presiona 2 si no deseas seguir recibiendo encuestas"/>
    <s v="2026-09-11"/>
    <s v="18:23"/>
    <s v="18:26"/>
    <s v="02:22"/>
    <n v="0.52"/>
    <n v="0.69345147095967985"/>
    <n v="0.36059476489903353"/>
  </r>
  <r>
    <s v="M"/>
    <n v="39079"/>
    <s v="CHILPANCINGO DE LOS BRAVO"/>
    <s v="GUERRERO"/>
    <n v="1252"/>
    <x v="1"/>
    <x v="2"/>
    <x v="2"/>
    <x v="2"/>
    <x v="2"/>
    <s v="Presiona 1 si deseas seguir recibiendo encuestas"/>
    <s v="2026-09-11"/>
    <s v="18:24"/>
    <s v="18:26"/>
    <s v="02:24"/>
    <n v="0.52"/>
    <n v="0.69345147095967985"/>
    <n v="0.36059476489903353"/>
  </r>
  <r>
    <s v="M"/>
    <n v="39070"/>
    <s v="CHILPANCINGO DE LOS BRAVO"/>
    <s v="GUERRERO"/>
    <n v="1257"/>
    <x v="0"/>
    <x v="0"/>
    <x v="2"/>
    <x v="2"/>
    <x v="2"/>
    <s v="Presiona 2 si no deseas seguir recibiendo encuestas"/>
    <s v="2026-09-11"/>
    <s v="18:24"/>
    <s v="18:26"/>
    <s v="01:59"/>
    <n v="0.52"/>
    <n v="0.69345147095967985"/>
    <n v="0.36059476489903353"/>
  </r>
  <r>
    <s v="H"/>
    <n v="39018"/>
    <s v="CHILPANCINGO DE LOS BRAVO"/>
    <s v="GUERRERO"/>
    <n v="1257"/>
    <x v="2"/>
    <x v="2"/>
    <x v="1"/>
    <x v="3"/>
    <x v="6"/>
    <s v="Presiona 2 si no deseas seguir recibiendo encuestas"/>
    <s v="2026-09-11"/>
    <s v="18:25"/>
    <s v="18:28"/>
    <s v="02:55"/>
    <n v="0.48"/>
    <n v="0.69345147095967985"/>
    <n v="0.33285670606064632"/>
  </r>
  <r>
    <s v="H"/>
    <n v="39043"/>
    <s v="CHILPANCINGO DE LOS BRAVO"/>
    <s v="GUERRERO"/>
    <n v="1257"/>
    <x v="1"/>
    <x v="1"/>
    <x v="1"/>
    <x v="2"/>
    <x v="1"/>
    <s v="Presiona 1 si deseas seguir recibiendo encuestas"/>
    <s v="2026-09-11"/>
    <s v="18:26"/>
    <s v="18:29"/>
    <s v="02:31"/>
    <n v="0.48"/>
    <n v="0.69345147095967985"/>
    <n v="0.33285670606064632"/>
  </r>
  <r>
    <s v="H"/>
    <n v="39060"/>
    <s v="CHILPANCINGO DE LOS BRAVO"/>
    <s v="GUERRERO"/>
    <n v="1257"/>
    <x v="0"/>
    <x v="0"/>
    <x v="1"/>
    <x v="2"/>
    <x v="2"/>
    <s v="Presiona 2 si no deseas seguir recibiendo encuestas"/>
    <s v="2026-09-11"/>
    <s v="18:27"/>
    <s v="18:29"/>
    <s v="02:47"/>
    <n v="0.48"/>
    <n v="0.69345147095967985"/>
    <n v="0.33285670606064632"/>
  </r>
  <r>
    <s v="H"/>
    <n v="39010"/>
    <s v="CHILPANCINGO DE LOS BRAVO"/>
    <s v="GUERRERO"/>
    <n v="1257"/>
    <x v="1"/>
    <x v="2"/>
    <x v="1"/>
    <x v="2"/>
    <x v="2"/>
    <s v="Presiona 1 si deseas seguir recibiendo encuestas"/>
    <s v="2026-09-11"/>
    <s v="18:27"/>
    <s v="18:30"/>
    <s v="02:57"/>
    <n v="0.48"/>
    <n v="0.69345147095967985"/>
    <n v="0.33285670606064632"/>
  </r>
  <r>
    <s v="H"/>
    <n v="39060"/>
    <s v="CHILPANCINGO DE LOS BRAVO"/>
    <s v="GUERRERO"/>
    <n v="1257"/>
    <x v="0"/>
    <x v="2"/>
    <x v="2"/>
    <x v="2"/>
    <x v="2"/>
    <s v="Presiona 2 si no deseas seguir recibiendo encuestas"/>
    <s v="2026-09-11"/>
    <s v="18:27"/>
    <s v="18:29"/>
    <s v="02:06"/>
    <n v="0.48"/>
    <n v="0.69345147095967985"/>
    <n v="0.33285670606064632"/>
  </r>
  <r>
    <s v="H"/>
    <n v="39070"/>
    <s v="CHILPANCINGO DE LOS BRAVO"/>
    <s v="GUERRERO"/>
    <n v="1259"/>
    <x v="0"/>
    <x v="2"/>
    <x v="2"/>
    <x v="2"/>
    <x v="2"/>
    <s v="Presiona 1 si deseas seguir recibiendo encuestas"/>
    <s v="2026-09-11"/>
    <s v="18:27"/>
    <s v="18:29"/>
    <s v="02:02"/>
    <n v="0.48"/>
    <n v="0.69345147095967985"/>
    <n v="0.33285670606064632"/>
  </r>
  <r>
    <s v="M"/>
    <n v="39073"/>
    <s v="CHILPANCINGO DE LOS BRAVO"/>
    <s v="GUERRERO"/>
    <n v="1259"/>
    <x v="1"/>
    <x v="4"/>
    <x v="4"/>
    <x v="3"/>
    <x v="3"/>
    <s v="Presiona 2 si no deseas seguir recibiendo encuestas"/>
    <s v="2026-09-11"/>
    <s v="18:27"/>
    <s v="18:29"/>
    <s v="02:26"/>
    <n v="0.52"/>
    <n v="0.69345147095967985"/>
    <n v="0.36059476489903353"/>
  </r>
  <r>
    <s v="M"/>
    <n v="39073"/>
    <s v="CHILPANCINGO DE LOS BRAVO"/>
    <s v="GUERRERO"/>
    <n v="1259"/>
    <x v="0"/>
    <x v="1"/>
    <x v="3"/>
    <x v="1"/>
    <x v="4"/>
    <s v="Presiona 1 si deseas seguir recibiendo encuestas"/>
    <s v="2026-09-11"/>
    <s v="18:29"/>
    <s v="18:32"/>
    <s v="02:59"/>
    <n v="0.52"/>
    <n v="0.69345147095967985"/>
    <n v="0.36059476489903353"/>
  </r>
  <r>
    <s v="H"/>
    <n v="39056"/>
    <s v="CHILPANCINGO DE LOS BRAVO"/>
    <s v="GUERRERO"/>
    <n v="1259"/>
    <x v="0"/>
    <x v="1"/>
    <x v="2"/>
    <x v="2"/>
    <x v="2"/>
    <s v="Presiona 1 si deseas seguir recibiendo encuestas"/>
    <s v="2026-09-11"/>
    <s v="18:30"/>
    <s v="18:33"/>
    <s v="02:32"/>
    <n v="0.48"/>
    <n v="0.69345147095967985"/>
    <n v="0.33285670606064632"/>
  </r>
  <r>
    <s v="M"/>
    <n v="39056"/>
    <s v="CHILPANCINGO DE LOS BRAVO"/>
    <s v="GUERRERO"/>
    <n v="1259"/>
    <x v="2"/>
    <x v="2"/>
    <x v="2"/>
    <x v="2"/>
    <x v="2"/>
    <s v="Presiona 2 si no deseas seguir recibiendo encuestas"/>
    <s v="2026-09-11"/>
    <s v="18:31"/>
    <s v="18:34"/>
    <s v="02:49"/>
    <n v="0.52"/>
    <n v="0.69345147095967985"/>
    <n v="0.36059476489903353"/>
  </r>
  <r>
    <s v="M"/>
    <n v="39073"/>
    <s v="CHILPANCINGO DE LOS BRAVO"/>
    <s v="GUERRERO"/>
    <n v="1259"/>
    <x v="2"/>
    <x v="0"/>
    <x v="1"/>
    <x v="0"/>
    <x v="4"/>
    <s v="Presiona 1 si deseas seguir recibiendo encuestas"/>
    <s v="2026-09-11"/>
    <s v="18:31"/>
    <s v="18:33"/>
    <s v="01:57"/>
    <n v="0.52"/>
    <n v="0.69345147095967985"/>
    <n v="0.36059476489903353"/>
  </r>
  <r>
    <s v="M"/>
    <n v="39073"/>
    <s v="CHILPANCINGO DE LOS BRAVO"/>
    <s v="GUERRERO"/>
    <n v="1259"/>
    <x v="0"/>
    <x v="3"/>
    <x v="0"/>
    <x v="4"/>
    <x v="5"/>
    <s v="Presiona 2 si no deseas seguir recibiendo encuestas"/>
    <s v="2026-09-11"/>
    <s v="18:34"/>
    <s v="18:37"/>
    <s v="02:51"/>
    <n v="0.52"/>
    <n v="0.69345147095967985"/>
    <n v="0.36059476489903353"/>
  </r>
  <r>
    <s v="M"/>
    <n v="39022"/>
    <s v="CHILPANCINGO DE LOS BRAVO"/>
    <s v="GUERRERO"/>
    <n v="1259"/>
    <x v="0"/>
    <x v="0"/>
    <x v="2"/>
    <x v="0"/>
    <x v="6"/>
    <s v="Presiona 1 si deseas seguir recibiendo encuestas"/>
    <s v="2026-09-11"/>
    <s v="18:34"/>
    <s v="18:37"/>
    <s v="02:26"/>
    <n v="0.52"/>
    <n v="0.69345147095967985"/>
    <n v="0.36059476489903353"/>
  </r>
  <r>
    <s v="M"/>
    <n v="39080"/>
    <s v="CHILPANCINGO DE LOS BRAVO"/>
    <s v="GUERRERO"/>
    <n v="1263"/>
    <x v="2"/>
    <x v="4"/>
    <x v="1"/>
    <x v="3"/>
    <x v="3"/>
    <s v="Presiona 2 si no deseas seguir recibiendo encuestas"/>
    <s v="2026-09-11"/>
    <s v="18:37"/>
    <s v="18:40"/>
    <s v="02:59"/>
    <n v="0.52"/>
    <n v="0.69345147095967985"/>
    <n v="0.36059476489903353"/>
  </r>
  <r>
    <s v="H"/>
    <n v="39060"/>
    <s v="CHILPANCINGO DE LOS BRAVO"/>
    <s v="GUERRERO"/>
    <n v="1263"/>
    <x v="0"/>
    <x v="2"/>
    <x v="4"/>
    <x v="2"/>
    <x v="2"/>
    <s v="Presiona 1 si deseas seguir recibiendo encuestas"/>
    <s v="2026-09-11"/>
    <s v="18:40"/>
    <s v="18:43"/>
    <s v="03:00"/>
    <n v="0.48"/>
    <n v="0.69345147095967985"/>
    <n v="0.33285670606064632"/>
  </r>
  <r>
    <s v="M"/>
    <n v="39080"/>
    <s v="CHILPANCINGO DE LOS BRAVO"/>
    <s v="GUERRERO"/>
    <n v="1263"/>
    <x v="2"/>
    <x v="1"/>
    <x v="3"/>
    <x v="1"/>
    <x v="4"/>
    <s v="Presiona 2 si no deseas seguir recibiendo encuestas"/>
    <s v="2026-09-11"/>
    <s v="18:41"/>
    <s v="18:44"/>
    <s v="02:54"/>
    <n v="0.52"/>
    <n v="0.69345147095967985"/>
    <n v="0.36059476489903353"/>
  </r>
  <r>
    <s v="H"/>
    <n v="39060"/>
    <s v="CHILPANCINGO DE LOS BRAVO"/>
    <s v="GUERRERO"/>
    <n v="1263"/>
    <x v="0"/>
    <x v="2"/>
    <x v="1"/>
    <x v="2"/>
    <x v="2"/>
    <s v="Presiona 2 si no deseas seguir recibiendo encuestas"/>
    <s v="2026-09-11"/>
    <s v="18:43"/>
    <s v="18:45"/>
    <s v="02:56"/>
    <n v="0.48"/>
    <n v="0.69345147095967985"/>
    <n v="0.33285670606064632"/>
  </r>
  <r>
    <s v="M"/>
    <n v="39074"/>
    <s v="CHILPANCINGO DE LOS BRAVO"/>
    <s v="GUERRERO"/>
    <n v="1264"/>
    <x v="0"/>
    <x v="0"/>
    <x v="3"/>
    <x v="1"/>
    <x v="4"/>
    <s v="Presiona 2 si no deseas seguir recibiendo encuestas"/>
    <s v="2026-09-11"/>
    <s v="18:43"/>
    <s v="18:45"/>
    <s v="02:28"/>
    <n v="0.52"/>
    <n v="0.69345147095967985"/>
    <n v="0.36059476489903353"/>
  </r>
  <r>
    <s v="H"/>
    <n v="39079"/>
    <s v="CHILPANCINGO DE LOS BRAVO"/>
    <s v="GUERRERO"/>
    <n v="1264"/>
    <x v="0"/>
    <x v="0"/>
    <x v="1"/>
    <x v="2"/>
    <x v="2"/>
    <s v="Presiona 2 si no deseas seguir recibiendo encuestas"/>
    <s v="2026-09-11"/>
    <s v="18:43"/>
    <s v="18:46"/>
    <s v="02:56"/>
    <n v="0.48"/>
    <n v="0.69345147095967985"/>
    <n v="0.33285670606064632"/>
  </r>
  <r>
    <s v="H"/>
    <n v="39079"/>
    <s v="CHILPANCINGO DE LOS BRAVO"/>
    <s v="GUERRERO"/>
    <n v="1264"/>
    <x v="0"/>
    <x v="2"/>
    <x v="0"/>
    <x v="2"/>
    <x v="2"/>
    <s v="Presiona 2 si no deseas seguir recibiendo encuestas"/>
    <s v="2026-09-11"/>
    <s v="18:45"/>
    <s v="18:48"/>
    <s v="02:59"/>
    <n v="0.48"/>
    <n v="0.69345147095967985"/>
    <n v="0.33285670606064632"/>
  </r>
  <r>
    <s v="H"/>
    <n v="39074"/>
    <s v="CHILPANCINGO DE LOS BRAVO"/>
    <s v="GUERRERO"/>
    <n v="1265"/>
    <x v="1"/>
    <x v="0"/>
    <x v="3"/>
    <x v="0"/>
    <x v="4"/>
    <s v="Presiona 1 si deseas seguir recibiendo encuestas"/>
    <s v="2026-09-11"/>
    <s v="18:45"/>
    <s v="18:47"/>
    <s v="01:36"/>
    <n v="0.48"/>
    <n v="0.69345147095967985"/>
    <n v="0.33285670606064632"/>
  </r>
  <r>
    <s v="M"/>
    <n v="39074"/>
    <s v="CHILPANCINGO DE LOS BRAVO"/>
    <s v="GUERRERO"/>
    <n v="1265"/>
    <x v="0"/>
    <x v="1"/>
    <x v="2"/>
    <x v="0"/>
    <x v="6"/>
    <s v="Presiona 2 si no deseas seguir recibiendo encuestas"/>
    <s v="2026-09-11"/>
    <s v="18:45"/>
    <s v="18:48"/>
    <s v="02:52"/>
    <n v="0.52"/>
    <n v="0.69345147095967985"/>
    <n v="0.36059476489903353"/>
  </r>
  <r>
    <s v="H"/>
    <n v="39022"/>
    <s v="CHILPANCINGO DE LOS BRAVO"/>
    <s v="GUERRERO"/>
    <n v="1265"/>
    <x v="0"/>
    <x v="3"/>
    <x v="0"/>
    <x v="1"/>
    <x v="5"/>
    <s v="Presiona 1 si deseas seguir recibiendo encuestas"/>
    <s v="2026-09-11"/>
    <s v="18:46"/>
    <s v="18:48"/>
    <s v="02:38"/>
    <n v="0.48"/>
    <n v="0.69345147095967985"/>
    <n v="0.33285670606064632"/>
  </r>
  <r>
    <s v="M"/>
    <n v="39101"/>
    <s v="CHILPANCINGO DE LOS BRAVO"/>
    <s v="GUERRERO"/>
    <n v="1265"/>
    <x v="0"/>
    <x v="2"/>
    <x v="2"/>
    <x v="2"/>
    <x v="2"/>
    <s v="Presiona 1 si deseas seguir recibiendo encuestas"/>
    <s v="2026-09-11"/>
    <s v="18:47"/>
    <s v="18:49"/>
    <s v="01:45"/>
    <n v="0.52"/>
    <n v="0.69345147095967985"/>
    <n v="0.36059476489903353"/>
  </r>
  <r>
    <s v="H"/>
    <n v="39078"/>
    <s v="CHILPANCINGO DE LOS BRAVO"/>
    <s v="GUERRERO"/>
    <n v="1265"/>
    <x v="1"/>
    <x v="0"/>
    <x v="2"/>
    <x v="1"/>
    <x v="2"/>
    <s v="Presiona 2 si no deseas seguir recibiendo encuestas"/>
    <s v="2026-09-11"/>
    <s v="18:47"/>
    <s v="18:49"/>
    <s v="01:47"/>
    <n v="0.48"/>
    <n v="0.69345147095967985"/>
    <n v="0.33285670606064632"/>
  </r>
  <r>
    <s v="M"/>
    <n v="39078"/>
    <s v="CHILPANCINGO DE LOS BRAVO"/>
    <s v="GUERRERO"/>
    <n v="1265"/>
    <x v="1"/>
    <x v="4"/>
    <x v="4"/>
    <x v="3"/>
    <x v="3"/>
    <s v="Presiona 2 si no deseas seguir recibiendo encuestas"/>
    <s v="2026-09-11"/>
    <s v="18:47"/>
    <s v="18:50"/>
    <s v="02:24"/>
    <n v="0.52"/>
    <n v="0.69345147095967985"/>
    <n v="0.36059476489903353"/>
  </r>
  <r>
    <s v="H"/>
    <n v="39070"/>
    <s v="CHILPANCINGO DE LOS BRAVO"/>
    <s v="GUERRERO"/>
    <n v="1266"/>
    <x v="0"/>
    <x v="2"/>
    <x v="1"/>
    <x v="2"/>
    <x v="2"/>
    <s v="Presiona 2 si no deseas seguir recibiendo encuestas"/>
    <s v="2026-09-11"/>
    <s v="18:48"/>
    <s v="18:50"/>
    <s v="01:57"/>
    <n v="0.48"/>
    <n v="0.69345147095967985"/>
    <n v="0.33285670606064632"/>
  </r>
  <r>
    <s v="H"/>
    <n v="39074"/>
    <s v="CHILPANCINGO DE LOS BRAVO"/>
    <s v="GUERRERO"/>
    <n v="1266"/>
    <x v="1"/>
    <x v="0"/>
    <x v="0"/>
    <x v="1"/>
    <x v="5"/>
    <s v="Presiona 2 si no deseas seguir recibiendo encuestas"/>
    <s v="2026-09-11"/>
    <s v="18:49"/>
    <s v="18:51"/>
    <s v="01:49"/>
    <n v="0.48"/>
    <n v="0.69345147095967985"/>
    <n v="0.33285670606064632"/>
  </r>
  <r>
    <s v="M"/>
    <n v="39105"/>
    <s v="CHILPANCINGO DE LOS BRAVO"/>
    <s v="GUERRERO"/>
    <n v="1266"/>
    <x v="2"/>
    <x v="3"/>
    <x v="0"/>
    <x v="4"/>
    <x v="5"/>
    <s v="Presiona 1 si deseas seguir recibiendo encuestas"/>
    <s v="2026-09-11"/>
    <s v="18:50"/>
    <s v="18:52"/>
    <s v="02:52"/>
    <n v="0.52"/>
    <n v="0.69345147095967985"/>
    <n v="0.36059476489903353"/>
  </r>
  <r>
    <s v="M"/>
    <n v="39074"/>
    <s v="CHILPANCINGO DE LOS BRAVO"/>
    <s v="GUERRERO"/>
    <n v="1266"/>
    <x v="0"/>
    <x v="2"/>
    <x v="1"/>
    <x v="1"/>
    <x v="2"/>
    <s v="Presiona 2 si no deseas seguir recibiendo encuestas"/>
    <s v="2026-09-11"/>
    <s v="18:51"/>
    <s v="18:53"/>
    <s v="02:25"/>
    <n v="0.52"/>
    <n v="0.69345147095967985"/>
    <n v="0.36059476489903353"/>
  </r>
  <r>
    <s v="H"/>
    <n v="39074"/>
    <s v="CHILPANCINGO DE LOS BRAVO"/>
    <s v="GUERRERO"/>
    <n v="1267"/>
    <x v="1"/>
    <x v="3"/>
    <x v="4"/>
    <x v="1"/>
    <x v="3"/>
    <s v="Presiona 2 si no deseas seguir recibiendo encuestas"/>
    <s v="2026-09-11"/>
    <s v="18:52"/>
    <s v="18:53"/>
    <s v="01:47"/>
    <n v="0.48"/>
    <n v="0.69345147095967985"/>
    <n v="0.33285670606064632"/>
  </r>
  <r>
    <s v="M"/>
    <n v="39058"/>
    <s v="CHILPANCINGO DE LOS BRAVO"/>
    <s v="GUERRERO"/>
    <n v="1267"/>
    <x v="0"/>
    <x v="2"/>
    <x v="1"/>
    <x v="1"/>
    <x v="2"/>
    <s v="Presiona 1 si deseas seguir recibiendo encuestas"/>
    <s v="2026-09-11"/>
    <s v="18:54"/>
    <s v="18:56"/>
    <s v="02:19"/>
    <n v="0.52"/>
    <n v="0.69345147095967985"/>
    <n v="0.36059476489903353"/>
  </r>
  <r>
    <s v="M"/>
    <n v="39095"/>
    <s v="CHILPANCINGO DE LOS BRAVO"/>
    <s v="GUERRERO"/>
    <n v="1267"/>
    <x v="0"/>
    <x v="2"/>
    <x v="2"/>
    <x v="2"/>
    <x v="2"/>
    <s v="Presiona 1 si deseas seguir recibiendo encuestas"/>
    <s v="2026-09-11"/>
    <s v="18:57"/>
    <s v="18:59"/>
    <s v="02:00"/>
    <n v="0.52"/>
    <n v="0.69345147095967985"/>
    <n v="0.36059476489903353"/>
  </r>
  <r>
    <s v="M"/>
    <n v="39074"/>
    <s v="CHILPANCINGO DE LOS BRAVO"/>
    <s v="GUERRERO"/>
    <n v="1267"/>
    <x v="1"/>
    <x v="2"/>
    <x v="0"/>
    <x v="2"/>
    <x v="2"/>
    <s v="Presiona 2 si no deseas seguir recibiendo encuestas"/>
    <s v="2026-09-11"/>
    <s v="18:57"/>
    <s v="18:59"/>
    <s v="02:44"/>
    <n v="0.52"/>
    <n v="0.69345147095967985"/>
    <n v="0.36059476489903353"/>
  </r>
  <r>
    <s v="M"/>
    <n v="39074"/>
    <s v="CHILPANCINGO DE LOS BRAVO"/>
    <s v="GUERRERO"/>
    <n v="1267"/>
    <x v="0"/>
    <x v="2"/>
    <x v="2"/>
    <x v="2"/>
    <x v="2"/>
    <s v="Presiona 1 si deseas seguir recibiendo encuestas"/>
    <s v="2026-09-11"/>
    <s v="18:57"/>
    <s v="18:59"/>
    <s v="01:38"/>
    <n v="0.52"/>
    <n v="0.69345147095967985"/>
    <n v="0.36059476489903353"/>
  </r>
  <r>
    <s v="H"/>
    <n v="39074"/>
    <s v="CHILPANCINGO DE LOS BRAVO"/>
    <s v="GUERRERO"/>
    <n v="1267"/>
    <x v="1"/>
    <x v="0"/>
    <x v="1"/>
    <x v="4"/>
    <x v="5"/>
    <s v="Presiona 1 si deseas seguir recibiendo encuestas"/>
    <s v="2026-09-11"/>
    <s v="18:57"/>
    <s v="18:59"/>
    <s v="01:50"/>
    <n v="0.48"/>
    <n v="0.69345147095967985"/>
    <n v="0.33285670606064632"/>
  </r>
  <r>
    <s v="H"/>
    <n v="39074"/>
    <s v="CHILPANCINGO DE LOS BRAVO"/>
    <s v="GUERRERO"/>
    <n v="1267"/>
    <x v="1"/>
    <x v="2"/>
    <x v="2"/>
    <x v="2"/>
    <x v="6"/>
    <s v="Presiona 1 si deseas seguir recibiendo encuestas"/>
    <s v="2026-09-11"/>
    <s v="18:58"/>
    <s v="19:00"/>
    <s v="01:53"/>
    <n v="0.48"/>
    <n v="0.69345147095967985"/>
    <n v="0.33285670606064632"/>
  </r>
  <r>
    <s v="H"/>
    <n v="39074"/>
    <s v="CHILPANCINGO DE LOS BRAVO"/>
    <s v="GUERRERO"/>
    <n v="1267"/>
    <x v="2"/>
    <x v="0"/>
    <x v="4"/>
    <x v="2"/>
    <x v="6"/>
    <s v="Presiona 2 si no deseas seguir recibiendo encuestas"/>
    <s v="2026-09-11"/>
    <s v="18:58"/>
    <s v="19:00"/>
    <s v="02:20"/>
    <n v="0.48"/>
    <n v="0.69345147095967985"/>
    <n v="0.33285670606064632"/>
  </r>
  <r>
    <s v="H"/>
    <n v="39096"/>
    <s v="CHILPANCINGO DE LOS BRAVO"/>
    <s v="GUERRERO"/>
    <n v="1267"/>
    <x v="2"/>
    <x v="2"/>
    <x v="2"/>
    <x v="1"/>
    <x v="2"/>
    <s v="Presiona 2 si no deseas seguir recibiendo encuestas"/>
    <s v="2026-09-11"/>
    <s v="18:59"/>
    <s v="19:01"/>
    <s v="02:33"/>
    <n v="0.48"/>
    <n v="0.69345147095967985"/>
    <n v="0.33285670606064632"/>
  </r>
  <r>
    <s v="H"/>
    <n v="39070"/>
    <s v="CHILPANCINGO DE LOS BRAVO"/>
    <s v="GUERRERO"/>
    <n v="1267"/>
    <x v="1"/>
    <x v="4"/>
    <x v="2"/>
    <x v="2"/>
    <x v="2"/>
    <s v="Presiona 2 si no deseas seguir recibiendo encuestas"/>
    <s v="2026-09-11"/>
    <s v="19:01"/>
    <s v="19:02"/>
    <s v="01:53"/>
    <n v="0.48"/>
    <n v="0.69345147095967985"/>
    <n v="0.33285670606064632"/>
  </r>
  <r>
    <s v="M"/>
    <n v="39056"/>
    <s v="CHILPANCINGO DE LOS BRAVO"/>
    <s v="GUERRERO"/>
    <n v="1267"/>
    <x v="1"/>
    <x v="2"/>
    <x v="2"/>
    <x v="2"/>
    <x v="2"/>
    <s v="Presiona 1 si deseas seguir recibiendo encuestas"/>
    <s v="2026-09-11"/>
    <s v="19:01"/>
    <s v="19:02"/>
    <s v="01:43"/>
    <n v="0.52"/>
    <n v="0.69345147095967985"/>
    <n v="0.36059476489903353"/>
  </r>
  <r>
    <s v="M"/>
    <n v="39025"/>
    <s v="CHILPANCINGO DE LOS BRAVO"/>
    <s v="GUERRERO"/>
    <n v="1267"/>
    <x v="0"/>
    <x v="1"/>
    <x v="3"/>
    <x v="0"/>
    <x v="4"/>
    <s v="Presiona 2 si no deseas seguir recibiendo encuestas"/>
    <s v="2026-09-11"/>
    <s v="19:02"/>
    <s v="19:04"/>
    <s v="01:31"/>
    <n v="0.52"/>
    <n v="0.69345147095967985"/>
    <n v="0.36059476489903353"/>
  </r>
  <r>
    <s v="M"/>
    <n v="39074"/>
    <s v="CHILPANCINGO DE LOS BRAVO"/>
    <s v="GUERRERO"/>
    <n v="1267"/>
    <x v="0"/>
    <x v="2"/>
    <x v="2"/>
    <x v="2"/>
    <x v="2"/>
    <s v="Presiona 1 si deseas seguir recibiendo encuestas"/>
    <s v="2026-09-11"/>
    <s v="19:02"/>
    <s v="19:04"/>
    <s v="01:32"/>
    <n v="0.52"/>
    <n v="0.69345147095967985"/>
    <n v="0.36059476489903353"/>
  </r>
  <r>
    <s v="M"/>
    <n v="39074"/>
    <s v="CHILPANCINGO DE LOS BRAVO"/>
    <s v="GUERRERO"/>
    <n v="1267"/>
    <x v="2"/>
    <x v="0"/>
    <x v="1"/>
    <x v="0"/>
    <x v="2"/>
    <s v="Presiona 1 si deseas seguir recibiendo encuestas"/>
    <s v="2026-09-11"/>
    <s v="19:02"/>
    <s v="19:05"/>
    <s v="02:33"/>
    <n v="0.52"/>
    <n v="0.69345147095967985"/>
    <n v="0.36059476489903353"/>
  </r>
  <r>
    <s v="M"/>
    <n v="39096"/>
    <s v="CHILPANCINGO DE LOS BRAVO"/>
    <s v="GUERRERO"/>
    <n v="1267"/>
    <x v="1"/>
    <x v="2"/>
    <x v="2"/>
    <x v="1"/>
    <x v="6"/>
    <s v="Presiona 2 si no deseas seguir recibiendo encuestas"/>
    <s v="2026-09-11"/>
    <s v="19:03"/>
    <s v="19:05"/>
    <s v="02:36"/>
    <n v="0.52"/>
    <n v="0.69345147095967985"/>
    <n v="0.36059476489903353"/>
  </r>
  <r>
    <s v="M"/>
    <n v="39015"/>
    <s v="CHILPANCINGO DE LOS BRAVO"/>
    <s v="GUERRERO"/>
    <n v="1267"/>
    <x v="2"/>
    <x v="0"/>
    <x v="2"/>
    <x v="2"/>
    <x v="2"/>
    <s v="Presiona 2 si no deseas seguir recibiendo encuestas"/>
    <s v="2026-09-11"/>
    <s v="19:03"/>
    <s v="19:05"/>
    <s v="02:07"/>
    <n v="0.52"/>
    <n v="0.69345147095967985"/>
    <n v="0.36059476489903353"/>
  </r>
  <r>
    <s v="H"/>
    <n v="39040"/>
    <s v="CHILPANCINGO DE LOS BRAVO"/>
    <s v="GUERRERO"/>
    <n v="1267"/>
    <x v="2"/>
    <x v="2"/>
    <x v="2"/>
    <x v="2"/>
    <x v="2"/>
    <s v="Presiona 2 si no deseas seguir recibiendo encuestas"/>
    <s v="2026-09-11"/>
    <s v="19:03"/>
    <s v="19:06"/>
    <s v="02:38"/>
    <n v="0.48"/>
    <n v="0.69345147095967985"/>
    <n v="0.33285670606064632"/>
  </r>
  <r>
    <s v="M"/>
    <n v="39096"/>
    <s v="CHILPANCINGO DE LOS BRAVO"/>
    <s v="GUERRERO"/>
    <n v="1270"/>
    <x v="0"/>
    <x v="0"/>
    <x v="4"/>
    <x v="3"/>
    <x v="3"/>
    <s v="Presiona 2 si no deseas seguir recibiendo encuestas"/>
    <s v="2026-09-11"/>
    <s v="19:05"/>
    <s v="19:08"/>
    <s v="02:44"/>
    <n v="0.52"/>
    <n v="0.69345147095967985"/>
    <n v="0.36059476489903353"/>
  </r>
  <r>
    <s v="H"/>
    <n v="39036"/>
    <s v="CHILPANCINGO DE LOS BRAVO"/>
    <s v="GUERRERO"/>
    <n v="1270"/>
    <x v="1"/>
    <x v="1"/>
    <x v="2"/>
    <x v="2"/>
    <x v="6"/>
    <s v="Presiona 1 si deseas seguir recibiendo encuestas"/>
    <s v="2026-09-11"/>
    <s v="19:05"/>
    <s v="19:08"/>
    <s v="02:36"/>
    <n v="0.48"/>
    <n v="0.69345147095967985"/>
    <n v="0.33285670606064632"/>
  </r>
  <r>
    <s v="M"/>
    <n v="39097"/>
    <s v="CHILPANCINGO DE LOS BRAVO"/>
    <s v="GUERRERO"/>
    <n v="1270"/>
    <x v="0"/>
    <x v="2"/>
    <x v="1"/>
    <x v="1"/>
    <x v="2"/>
    <s v="Presiona 1 si deseas seguir recibiendo encuestas"/>
    <s v="2026-09-11"/>
    <s v="19:06"/>
    <s v="19:09"/>
    <s v="02:54"/>
    <n v="0.52"/>
    <n v="0.69345147095967985"/>
    <n v="0.36059476489903353"/>
  </r>
  <r>
    <s v="H"/>
    <n v="39060"/>
    <s v="CHILPANCINGO DE LOS BRAVO"/>
    <s v="GUERRERO"/>
    <n v="1270"/>
    <x v="1"/>
    <x v="2"/>
    <x v="1"/>
    <x v="2"/>
    <x v="2"/>
    <s v="Presiona 1 si deseas seguir recibiendo encuestas"/>
    <s v="2026-09-11"/>
    <s v="19:06"/>
    <s v="19:09"/>
    <s v="02:10"/>
    <n v="0.48"/>
    <n v="0.69345147095967985"/>
    <n v="0.33285670606064632"/>
  </r>
  <r>
    <s v="M"/>
    <n v="39010"/>
    <s v="CHILPANCINGO DE LOS BRAVO"/>
    <s v="GUERRERO"/>
    <n v="1271"/>
    <x v="0"/>
    <x v="3"/>
    <x v="0"/>
    <x v="1"/>
    <x v="5"/>
    <s v="Presiona 2 si no deseas seguir recibiendo encuestas"/>
    <s v="2026-09-11"/>
    <s v="19:07"/>
    <s v="19:10"/>
    <s v="02:57"/>
    <n v="0.52"/>
    <n v="0.69345147095967985"/>
    <n v="0.36059476489903353"/>
  </r>
  <r>
    <s v="M"/>
    <n v="39095"/>
    <s v="CHILPANCINGO DE LOS BRAVO"/>
    <s v="GUERRERO"/>
    <n v="1271"/>
    <x v="2"/>
    <x v="0"/>
    <x v="0"/>
    <x v="4"/>
    <x v="5"/>
    <s v="Presiona 1 si deseas seguir recibiendo encuestas"/>
    <s v="2026-09-11"/>
    <s v="19:07"/>
    <s v="19:10"/>
    <s v="02:41"/>
    <n v="0.52"/>
    <n v="0.69345147095967985"/>
    <n v="0.36059476489903353"/>
  </r>
  <r>
    <s v="M"/>
    <n v="39096"/>
    <s v="CHILPANCINGO DE LOS BRAVO"/>
    <s v="GUERRERO"/>
    <n v="1271"/>
    <x v="2"/>
    <x v="1"/>
    <x v="3"/>
    <x v="0"/>
    <x v="4"/>
    <s v="Presiona 2 si no deseas seguir recibiendo encuestas"/>
    <s v="2026-09-11"/>
    <s v="19:10"/>
    <s v="19:12"/>
    <s v="02:34"/>
    <n v="0.52"/>
    <n v="0.69345147095967985"/>
    <n v="0.36059476489903353"/>
  </r>
  <r>
    <s v="H"/>
    <n v="39020"/>
    <s v="CHILPANCINGO DE LOS BRAVO"/>
    <s v="GUERRERO"/>
    <n v="1271"/>
    <x v="1"/>
    <x v="0"/>
    <x v="2"/>
    <x v="2"/>
    <x v="2"/>
    <s v="Presiona 1 si deseas seguir recibiendo encuestas"/>
    <s v="2026-09-11"/>
    <s v="19:11"/>
    <s v="19:14"/>
    <s v="02:30"/>
    <n v="0.48"/>
    <n v="0.69345147095967985"/>
    <n v="0.33285670606064632"/>
  </r>
  <r>
    <s v="H"/>
    <n v="39018"/>
    <s v="CHILPANCINGO DE LOS BRAVO"/>
    <s v="GUERRERO"/>
    <n v="1271"/>
    <x v="0"/>
    <x v="2"/>
    <x v="2"/>
    <x v="2"/>
    <x v="2"/>
    <s v="Presiona 1 si deseas seguir recibiendo encuestas"/>
    <s v="2026-09-11"/>
    <s v="19:11"/>
    <s v="19:14"/>
    <s v="02:25"/>
    <n v="0.48"/>
    <n v="0.69345147095967985"/>
    <n v="0.33285670606064632"/>
  </r>
  <r>
    <s v="H"/>
    <n v="39047"/>
    <s v="CHILPANCINGO DE LOS BRAVO"/>
    <s v="GUERRERO"/>
    <n v="1271"/>
    <x v="1"/>
    <x v="1"/>
    <x v="3"/>
    <x v="1"/>
    <x v="4"/>
    <s v="Presiona 1 si deseas seguir recibiendo encuestas"/>
    <s v="2026-09-11"/>
    <s v="19:12"/>
    <s v="19:14"/>
    <s v="01:30"/>
    <n v="0.48"/>
    <n v="0.69345147095967985"/>
    <n v="0.33285670606064632"/>
  </r>
  <r>
    <s v="M"/>
    <n v="39070"/>
    <s v="CHILPANCINGO DE LOS BRAVO"/>
    <s v="GUERRERO"/>
    <n v="1271"/>
    <x v="0"/>
    <x v="2"/>
    <x v="1"/>
    <x v="2"/>
    <x v="2"/>
    <s v="Presiona 1 si deseas seguir recibiendo encuestas"/>
    <s v="2026-09-11"/>
    <s v="19:13"/>
    <s v="19:16"/>
    <s v="02:50"/>
    <n v="0.52"/>
    <n v="0.69345147095967985"/>
    <n v="0.36059476489903353"/>
  </r>
  <r>
    <s v="M"/>
    <n v="39097"/>
    <s v="CHILPANCINGO DE LOS BRAVO"/>
    <s v="GUERRERO"/>
    <n v="1279"/>
    <x v="0"/>
    <x v="0"/>
    <x v="2"/>
    <x v="2"/>
    <x v="2"/>
    <s v="Presiona 1 si deseas seguir recibiendo encuestas"/>
    <s v="2026-09-11"/>
    <s v="19:13"/>
    <s v="19:16"/>
    <s v="02:29"/>
    <n v="0.52"/>
    <n v="0.69345147095967985"/>
    <n v="0.36059476489903353"/>
  </r>
  <r>
    <s v="M"/>
    <n v="39036"/>
    <s v="CHILPANCINGO DE LOS BRAVO"/>
    <s v="GUERRERO"/>
    <n v="1279"/>
    <x v="0"/>
    <x v="1"/>
    <x v="1"/>
    <x v="0"/>
    <x v="4"/>
    <s v="Presiona 2 si no deseas seguir recibiendo encuestas"/>
    <s v="2026-09-11"/>
    <s v="19:15"/>
    <s v="19:17"/>
    <s v="02:17"/>
    <n v="0.52"/>
    <n v="0.69345147095967985"/>
    <n v="0.36059476489903353"/>
  </r>
  <r>
    <s v="M"/>
    <n v="39010"/>
    <s v="CHILPANCINGO DE LOS BRAVO"/>
    <s v="GUERRERO"/>
    <n v="1279"/>
    <x v="0"/>
    <x v="4"/>
    <x v="4"/>
    <x v="0"/>
    <x v="6"/>
    <s v="Presiona 1 si deseas seguir recibiendo encuestas"/>
    <s v="2026-09-11"/>
    <s v="19:17"/>
    <s v="19:19"/>
    <s v="02:08"/>
    <n v="0.52"/>
    <n v="0.69345147095967985"/>
    <n v="0.36059476489903353"/>
  </r>
  <r>
    <s v="M"/>
    <n v="39018"/>
    <s v="CHILPANCINGO DE LOS BRAVO"/>
    <s v="GUERRERO"/>
    <n v="1279"/>
    <x v="0"/>
    <x v="0"/>
    <x v="2"/>
    <x v="2"/>
    <x v="2"/>
    <s v="Presiona 1 si deseas seguir recibiendo encuestas"/>
    <s v="2026-09-11"/>
    <s v="19:17"/>
    <s v="19:18"/>
    <s v="01:37"/>
    <n v="0.52"/>
    <n v="0.69345147095967985"/>
    <n v="0.36059476489903353"/>
  </r>
  <r>
    <s v="H"/>
    <n v="39105"/>
    <s v="CHILPANCINGO DE LOS BRAVO"/>
    <s v="GUERRERO"/>
    <n v="1279"/>
    <x v="1"/>
    <x v="3"/>
    <x v="2"/>
    <x v="2"/>
    <x v="2"/>
    <s v="Presiona 1 si deseas seguir recibiendo encuestas"/>
    <s v="2026-09-11"/>
    <s v="19:17"/>
    <s v="19:19"/>
    <s v="02:09"/>
    <n v="0.48"/>
    <n v="0.69345147095967985"/>
    <n v="0.33285670606064632"/>
  </r>
  <r>
    <s v="H"/>
    <n v="39105"/>
    <s v="CHILPANCINGO DE LOS BRAVO"/>
    <s v="GUERRERO"/>
    <n v="1279"/>
    <x v="0"/>
    <x v="2"/>
    <x v="2"/>
    <x v="2"/>
    <x v="2"/>
    <s v="Presiona 1 si deseas seguir recibiendo encuestas"/>
    <s v="2026-09-11"/>
    <s v="19:17"/>
    <s v="19:19"/>
    <s v="01:43"/>
    <n v="0.48"/>
    <n v="0.69345147095967985"/>
    <n v="0.33285670606064632"/>
  </r>
  <r>
    <s v="M"/>
    <n v="39022"/>
    <s v="CHILPANCINGO DE LOS BRAVO"/>
    <s v="GUERRERO"/>
    <n v="1280"/>
    <x v="0"/>
    <x v="0"/>
    <x v="2"/>
    <x v="2"/>
    <x v="2"/>
    <s v="Presiona 2 si no deseas seguir recibiendo encuestas"/>
    <s v="2026-09-11"/>
    <s v="19:17"/>
    <s v="19:19"/>
    <s v="01:31"/>
    <n v="0.52"/>
    <n v="0.69345147095967985"/>
    <n v="0.36059476489903353"/>
  </r>
  <r>
    <s v="M"/>
    <n v="39075"/>
    <s v="CHILPANCINGO DE LOS BRAVO"/>
    <s v="GUERRERO"/>
    <n v="1280"/>
    <x v="0"/>
    <x v="3"/>
    <x v="0"/>
    <x v="4"/>
    <x v="5"/>
    <s v="Presiona 2 si no deseas seguir recibiendo encuestas"/>
    <s v="2026-09-11"/>
    <s v="19:18"/>
    <s v="19:21"/>
    <s v="02:59"/>
    <n v="0.52"/>
    <n v="0.69345147095967985"/>
    <n v="0.36059476489903353"/>
  </r>
  <r>
    <s v="H"/>
    <n v="39074"/>
    <s v="CHILPANCINGO DE LOS BRAVO"/>
    <s v="GUERRERO"/>
    <n v="1280"/>
    <x v="1"/>
    <x v="0"/>
    <x v="2"/>
    <x v="2"/>
    <x v="2"/>
    <s v="Presiona 2 si no deseas seguir recibiendo encuestas"/>
    <s v="2026-09-11"/>
    <s v="19:18"/>
    <s v="19:21"/>
    <s v="02:45"/>
    <n v="0.48"/>
    <n v="0.69345147095967985"/>
    <n v="0.33285670606064632"/>
  </r>
  <r>
    <s v="H"/>
    <n v="39096"/>
    <s v="CHILPANCINGO DE LOS BRAVO"/>
    <s v="GUERRERO"/>
    <n v="1281"/>
    <x v="1"/>
    <x v="1"/>
    <x v="4"/>
    <x v="1"/>
    <x v="4"/>
    <s v="Presiona 1 si deseas seguir recibiendo encuestas"/>
    <s v="2026-09-11"/>
    <s v="19:19"/>
    <s v="19:21"/>
    <s v="02:50"/>
    <n v="0.48"/>
    <n v="0.69345147095967985"/>
    <n v="0.33285670606064632"/>
  </r>
  <r>
    <s v="M"/>
    <n v="39034"/>
    <s v="CHILPANCINGO DE LOS BRAVO"/>
    <s v="GUERRERO"/>
    <n v="1281"/>
    <x v="0"/>
    <x v="2"/>
    <x v="0"/>
    <x v="2"/>
    <x v="1"/>
    <s v="Presiona 2 si no deseas seguir recibiendo encuestas"/>
    <s v="2026-09-11"/>
    <s v="19:19"/>
    <s v="19:22"/>
    <s v="02:40"/>
    <n v="0.52"/>
    <n v="0.69345147095967985"/>
    <n v="0.36059476489903353"/>
  </r>
  <r>
    <s v="H"/>
    <n v="39015"/>
    <s v="CHILPANCINGO DE LOS BRAVO"/>
    <s v="GUERRERO"/>
    <n v="1281"/>
    <x v="1"/>
    <x v="1"/>
    <x v="3"/>
    <x v="0"/>
    <x v="4"/>
    <s v="Presiona 2 si no deseas seguir recibiendo encuestas"/>
    <s v="2026-09-11"/>
    <s v="19:21"/>
    <s v="19:23"/>
    <s v="02:05"/>
    <n v="0.48"/>
    <n v="0.69345147095967985"/>
    <n v="0.33285670606064632"/>
  </r>
  <r>
    <s v="H"/>
    <n v="39105"/>
    <s v="CHILPANCINGO DE LOS BRAVO"/>
    <s v="GUERRERO"/>
    <n v="1281"/>
    <x v="1"/>
    <x v="2"/>
    <x v="1"/>
    <x v="2"/>
    <x v="2"/>
    <s v="Presiona 2 si no deseas seguir recibiendo encuestas"/>
    <s v="2026-09-11"/>
    <s v="19:21"/>
    <s v="19:23"/>
    <s v="01:41"/>
    <n v="0.48"/>
    <n v="0.69345147095967985"/>
    <n v="0.33285670606064632"/>
  </r>
  <r>
    <s v="H"/>
    <n v="39060"/>
    <s v="CHILPANCINGO DE LOS BRAVO"/>
    <s v="GUERRERO"/>
    <n v="1281"/>
    <x v="0"/>
    <x v="0"/>
    <x v="1"/>
    <x v="2"/>
    <x v="2"/>
    <s v="Presiona 2 si no deseas seguir recibiendo encuestas"/>
    <s v="2026-09-11"/>
    <s v="19:21"/>
    <s v="19:24"/>
    <s v="02:44"/>
    <n v="0.48"/>
    <n v="0.69345147095967985"/>
    <n v="0.33285670606064632"/>
  </r>
  <r>
    <s v="H"/>
    <n v="39040"/>
    <s v="CHILPANCINGO DE LOS BRAVO"/>
    <s v="GUERRERO"/>
    <n v="1281"/>
    <x v="0"/>
    <x v="2"/>
    <x v="1"/>
    <x v="1"/>
    <x v="2"/>
    <s v="Presiona 2 si no deseas seguir recibiendo encuestas"/>
    <s v="2026-09-11"/>
    <s v="19:22"/>
    <s v="19:24"/>
    <s v="02:08"/>
    <n v="0.48"/>
    <n v="0.69345147095967985"/>
    <n v="0.33285670606064632"/>
  </r>
  <r>
    <s v="H"/>
    <n v="39040"/>
    <s v="CHILPANCINGO DE LOS BRAVO"/>
    <s v="GUERRERO"/>
    <n v="1289"/>
    <x v="2"/>
    <x v="2"/>
    <x v="1"/>
    <x v="2"/>
    <x v="2"/>
    <s v="Presiona 1 si deseas seguir recibiendo encuestas"/>
    <s v="2026-09-11"/>
    <s v="19:22"/>
    <s v="19:25"/>
    <s v="02:57"/>
    <n v="0.48"/>
    <n v="0.69345147095967985"/>
    <n v="0.33285670606064632"/>
  </r>
  <r>
    <s v="M"/>
    <n v="39018"/>
    <s v="CHILPANCINGO DE LOS BRAVO"/>
    <s v="GUERRERO"/>
    <n v="1289"/>
    <x v="0"/>
    <x v="2"/>
    <x v="2"/>
    <x v="2"/>
    <x v="2"/>
    <s v="Presiona 2 si no deseas seguir recibiendo encuestas"/>
    <s v="2026-09-11"/>
    <s v="19:24"/>
    <s v="19:27"/>
    <s v="02:46"/>
    <n v="0.52"/>
    <n v="0.69345147095967985"/>
    <n v="0.36059476489903353"/>
  </r>
  <r>
    <s v="H"/>
    <n v="39060"/>
    <s v="CHILPANCINGO DE LOS BRAVO"/>
    <s v="GUERRERO"/>
    <n v="1289"/>
    <x v="0"/>
    <x v="2"/>
    <x v="2"/>
    <x v="2"/>
    <x v="2"/>
    <s v="Presiona 1 si deseas seguir recibiendo encuestas"/>
    <s v="2026-09-11"/>
    <s v="19:24"/>
    <s v="19:26"/>
    <s v="02:00"/>
    <n v="0.48"/>
    <n v="0.69345147095967985"/>
    <n v="0.33285670606064632"/>
  </r>
  <r>
    <s v="M"/>
    <n v="39074"/>
    <s v="CHILPANCINGO DE LOS BRAVO"/>
    <s v="GUERRERO"/>
    <n v="1302"/>
    <x v="2"/>
    <x v="0"/>
    <x v="3"/>
    <x v="0"/>
    <x v="6"/>
    <s v="Presiona 2 si no deseas seguir recibiendo encuestas"/>
    <s v="2026-09-11"/>
    <s v="19:25"/>
    <s v="19:27"/>
    <s v="02:15"/>
    <n v="0.52"/>
    <n v="0.69345147095967985"/>
    <n v="0.36059476489903353"/>
  </r>
  <r>
    <s v="H"/>
    <n v="39070"/>
    <s v="CHILPANCINGO DE LOS BRAVO"/>
    <s v="GUERRERO"/>
    <n v="1302"/>
    <x v="0"/>
    <x v="0"/>
    <x v="2"/>
    <x v="2"/>
    <x v="2"/>
    <s v="Presiona 2 si no deseas seguir recibiendo encuestas"/>
    <s v="2026-09-11"/>
    <s v="19:25"/>
    <s v="19:27"/>
    <s v="01:47"/>
    <n v="0.48"/>
    <n v="0.69345147095967985"/>
    <n v="0.33285670606064632"/>
  </r>
  <r>
    <s v="H"/>
    <n v="40880"/>
    <s v="ZIHUATANEJO DE AZUETA"/>
    <s v="GUERRERO"/>
    <n v="1589"/>
    <x v="0"/>
    <x v="1"/>
    <x v="1"/>
    <x v="2"/>
    <x v="1"/>
    <s v="Presiona 2 si no deseas seguir recibiendo encuestas"/>
    <s v="2026-09-11"/>
    <s v="19:26"/>
    <s v="19:29"/>
    <s v="02:57"/>
    <n v="0.48"/>
    <n v="0.5"/>
    <n v="0.24"/>
  </r>
  <r>
    <s v="H"/>
    <n v="40880"/>
    <s v="ZIHUATANEJO DE AZUETA"/>
    <s v="GUERRERO"/>
    <n v="1589"/>
    <x v="1"/>
    <x v="2"/>
    <x v="3"/>
    <x v="0"/>
    <x v="6"/>
    <s v="Presiona 1 si deseas seguir recibiendo encuestas"/>
    <s v="2026-09-11"/>
    <s v="19:26"/>
    <s v="19:28"/>
    <s v="01:51"/>
    <n v="0.48"/>
    <n v="0.5"/>
    <n v="0.24"/>
  </r>
  <r>
    <s v="H"/>
    <n v="40897"/>
    <s v="ZIHUATANEJO DE AZUETA"/>
    <s v="GUERRERO"/>
    <n v="1589"/>
    <x v="1"/>
    <x v="2"/>
    <x v="2"/>
    <x v="2"/>
    <x v="2"/>
    <s v="Presiona 1 si deseas seguir recibiendo encuestas"/>
    <s v="2026-09-11"/>
    <s v="19:27"/>
    <s v="19:29"/>
    <s v="01:58"/>
    <n v="0.48"/>
    <n v="0.5"/>
    <n v="0.24"/>
  </r>
  <r>
    <s v="H"/>
    <n v="40880"/>
    <s v="ZIHUATANEJO DE AZUETA"/>
    <s v="GUERRERO"/>
    <n v="1589"/>
    <x v="0"/>
    <x v="2"/>
    <x v="2"/>
    <x v="2"/>
    <x v="2"/>
    <s v="Presiona 2 si no deseas seguir recibiendo encuestas"/>
    <s v="2026-09-11"/>
    <s v="19:27"/>
    <s v="19:30"/>
    <s v="02:45"/>
    <n v="0.48"/>
    <n v="0.5"/>
    <n v="0.24"/>
  </r>
  <r>
    <s v="H"/>
    <n v="40894"/>
    <s v="ZIHUATANEJO DE AZUETA"/>
    <s v="GUERRERO"/>
    <n v="1590"/>
    <x v="1"/>
    <x v="2"/>
    <x v="2"/>
    <x v="1"/>
    <x v="2"/>
    <s v="Presiona 2 si no deseas seguir recibiendo encuestas"/>
    <s v="2026-09-11"/>
    <s v="19:29"/>
    <s v="19:31"/>
    <s v="02:55"/>
    <n v="0.48"/>
    <n v="0.5"/>
    <n v="0.24"/>
  </r>
  <r>
    <s v="M"/>
    <n v="40880"/>
    <s v="ZIHUATANEJO DE AZUETA"/>
    <s v="GUERRERO"/>
    <n v="1590"/>
    <x v="0"/>
    <x v="1"/>
    <x v="3"/>
    <x v="0"/>
    <x v="4"/>
    <s v="Presiona 1 si deseas seguir recibiendo encuestas"/>
    <s v="2026-09-11"/>
    <s v="19:30"/>
    <s v="19:33"/>
    <s v="03:00"/>
    <n v="0.52"/>
    <n v="0.5"/>
    <n v="0.26"/>
  </r>
  <r>
    <s v="M"/>
    <n v="40883"/>
    <s v="ZIHUATANEJO DE AZUETA"/>
    <s v="GUERRERO"/>
    <n v="1590"/>
    <x v="1"/>
    <x v="3"/>
    <x v="1"/>
    <x v="1"/>
    <x v="5"/>
    <s v="Presiona 2 si no deseas seguir recibiendo encuestas"/>
    <s v="2026-09-11"/>
    <s v="19:31"/>
    <s v="19:34"/>
    <s v="02:43"/>
    <n v="0.52"/>
    <n v="0.5"/>
    <n v="0.26"/>
  </r>
  <r>
    <s v="H"/>
    <n v="40881"/>
    <s v="ZIHUATANEJO DE AZUETA"/>
    <s v="GUERRERO"/>
    <n v="1590"/>
    <x v="0"/>
    <x v="2"/>
    <x v="2"/>
    <x v="2"/>
    <x v="2"/>
    <s v="Presiona 1 si deseas seguir recibiendo encuestas"/>
    <s v="2026-09-11"/>
    <s v="19:31"/>
    <s v="19:34"/>
    <s v="02:52"/>
    <n v="0.48"/>
    <n v="0.5"/>
    <n v="0.24"/>
  </r>
  <r>
    <s v="H"/>
    <n v="40883"/>
    <s v="ZIHUATANEJO DE AZUETA"/>
    <s v="GUERRERO"/>
    <n v="1590"/>
    <x v="1"/>
    <x v="0"/>
    <x v="1"/>
    <x v="2"/>
    <x v="2"/>
    <s v="Presiona 1 si deseas seguir recibiendo encuestas"/>
    <s v="2026-09-11"/>
    <s v="19:32"/>
    <s v="19:34"/>
    <s v="02:16"/>
    <n v="0.48"/>
    <n v="0.5"/>
    <n v="0.24"/>
  </r>
  <r>
    <s v="M"/>
    <n v="40880"/>
    <s v="ZIHUATANEJO DE AZUETA"/>
    <s v="GUERRERO"/>
    <n v="1590"/>
    <x v="0"/>
    <x v="2"/>
    <x v="2"/>
    <x v="2"/>
    <x v="2"/>
    <s v="Presiona 2 si no deseas seguir recibiendo encuestas"/>
    <s v="2026-09-11"/>
    <s v="19:32"/>
    <s v="19:34"/>
    <s v="01:45"/>
    <n v="0.52"/>
    <n v="0.5"/>
    <n v="0.26"/>
  </r>
  <r>
    <s v="H"/>
    <n v="40880"/>
    <s v="ZIHUATANEJO DE AZUETA"/>
    <s v="GUERRERO"/>
    <n v="1590"/>
    <x v="1"/>
    <x v="2"/>
    <x v="2"/>
    <x v="2"/>
    <x v="2"/>
    <s v="Presiona 1 si deseas seguir recibiendo encuestas"/>
    <s v="2026-09-11"/>
    <s v="19:33"/>
    <s v="19:36"/>
    <s v="02:43"/>
    <n v="0.48"/>
    <n v="0.5"/>
    <n v="0.24"/>
  </r>
  <r>
    <s v="M"/>
    <n v="40897"/>
    <s v="ZIHUATANEJO DE AZUETA"/>
    <s v="GUERRERO"/>
    <n v="1590"/>
    <x v="0"/>
    <x v="2"/>
    <x v="2"/>
    <x v="1"/>
    <x v="2"/>
    <s v="Presiona 2 si no deseas seguir recibiendo encuestas"/>
    <s v="2026-09-11"/>
    <s v="19:36"/>
    <s v="19:38"/>
    <s v="02:03"/>
    <n v="0.52"/>
    <n v="0.5"/>
    <n v="0.26"/>
  </r>
  <r>
    <s v="H"/>
    <n v="40880"/>
    <s v="ZIHUATANEJO DE AZUETA"/>
    <s v="GUERRERO"/>
    <n v="1590"/>
    <x v="2"/>
    <x v="2"/>
    <x v="2"/>
    <x v="2"/>
    <x v="2"/>
    <s v="Presiona 1 si deseas seguir recibiendo encuestas"/>
    <s v="2026-09-11"/>
    <s v="19:37"/>
    <s v="19:38"/>
    <s v="01:33"/>
    <n v="0.48"/>
    <n v="0.5"/>
    <n v="0.24"/>
  </r>
  <r>
    <s v="M"/>
    <n v="40880"/>
    <s v="ZIHUATANEJO DE AZUETA"/>
    <s v="GUERRERO"/>
    <n v="1592"/>
    <x v="1"/>
    <x v="1"/>
    <x v="1"/>
    <x v="2"/>
    <x v="2"/>
    <s v="Presiona 1 si deseas seguir recibiendo encuestas"/>
    <s v="2026-09-11"/>
    <s v="19:38"/>
    <s v="19:41"/>
    <s v="02:59"/>
    <n v="0.52"/>
    <n v="0.5"/>
    <n v="0.26"/>
  </r>
  <r>
    <s v="H"/>
    <n v="40896"/>
    <s v="ZIHUATANEJO DE AZUETA"/>
    <s v="GUERRERO"/>
    <n v="1592"/>
    <x v="1"/>
    <x v="2"/>
    <x v="2"/>
    <x v="1"/>
    <x v="2"/>
    <s v="Presiona 1 si deseas seguir recibiendo encuestas"/>
    <s v="2026-09-11"/>
    <s v="19:39"/>
    <s v="19:41"/>
    <s v="01:47"/>
    <n v="0.48"/>
    <n v="0.5"/>
    <n v="0.24"/>
  </r>
  <r>
    <s v="H"/>
    <n v="40896"/>
    <s v="ZIHUATANEJO DE AZUETA"/>
    <s v="GUERRERO"/>
    <n v="1592"/>
    <x v="0"/>
    <x v="0"/>
    <x v="1"/>
    <x v="3"/>
    <x v="2"/>
    <s v="Presiona 1 si deseas seguir recibiendo encuestas"/>
    <s v="2026-09-11"/>
    <s v="19:40"/>
    <s v="19:42"/>
    <s v="02:25"/>
    <n v="0.48"/>
    <n v="0.5"/>
    <n v="0.24"/>
  </r>
  <r>
    <s v="M"/>
    <n v="40880"/>
    <s v="ZIHUATANEJO DE AZUETA"/>
    <s v="GUERRERO"/>
    <n v="1593"/>
    <x v="0"/>
    <x v="2"/>
    <x v="2"/>
    <x v="2"/>
    <x v="6"/>
    <s v="Presiona 1 si deseas seguir recibiendo encuestas"/>
    <s v="2026-09-11"/>
    <s v="19:41"/>
    <s v="19:43"/>
    <s v="01:53"/>
    <n v="0.52"/>
    <n v="0.5"/>
    <n v="0.26"/>
  </r>
  <r>
    <s v="M"/>
    <n v="40897"/>
    <s v="ZIHUATANEJO DE AZUETA"/>
    <s v="GUERRERO"/>
    <n v="1593"/>
    <x v="0"/>
    <x v="4"/>
    <x v="1"/>
    <x v="1"/>
    <x v="6"/>
    <s v="Presiona 2 si no deseas seguir recibiendo encuestas"/>
    <s v="2026-09-11"/>
    <s v="19:43"/>
    <s v="19:44"/>
    <s v="01:33"/>
    <n v="0.52"/>
    <n v="0.5"/>
    <n v="0.26"/>
  </r>
  <r>
    <s v="M"/>
    <n v="40880"/>
    <s v="ZIHUATANEJO DE AZUETA"/>
    <s v="GUERRERO"/>
    <n v="1593"/>
    <x v="0"/>
    <x v="2"/>
    <x v="2"/>
    <x v="1"/>
    <x v="2"/>
    <s v="Presiona 1 si deseas seguir recibiendo encuestas"/>
    <s v="2026-09-11"/>
    <s v="19:43"/>
    <s v="19:45"/>
    <s v="02:30"/>
    <n v="0.52"/>
    <n v="0.5"/>
    <n v="0.26"/>
  </r>
  <r>
    <s v="M"/>
    <n v="40880"/>
    <s v="ZIHUATANEJO DE AZUETA"/>
    <s v="GUERRERO"/>
    <n v="1593"/>
    <x v="2"/>
    <x v="3"/>
    <x v="2"/>
    <x v="2"/>
    <x v="6"/>
    <s v="Presiona 1 si deseas seguir recibiendo encuestas"/>
    <s v="2026-09-11"/>
    <s v="19:43"/>
    <s v="19:45"/>
    <s v="02:12"/>
    <n v="0.52"/>
    <n v="0.5"/>
    <n v="0.26"/>
  </r>
  <r>
    <s v="H"/>
    <n v="40897"/>
    <s v="ZIHUATANEJO DE AZUETA"/>
    <s v="GUERRERO"/>
    <n v="1593"/>
    <x v="2"/>
    <x v="0"/>
    <x v="3"/>
    <x v="0"/>
    <x v="4"/>
    <s v="Presiona 2 si no deseas seguir recibiendo encuestas"/>
    <s v="2026-09-11"/>
    <s v="19:46"/>
    <s v="19:47"/>
    <s v="01:33"/>
    <n v="0.48"/>
    <n v="0.5"/>
    <n v="0.24"/>
  </r>
  <r>
    <s v="M"/>
    <n v="40880"/>
    <s v="ZIHUATANEJO DE AZUETA"/>
    <s v="GUERRERO"/>
    <n v="1594"/>
    <x v="1"/>
    <x v="3"/>
    <x v="0"/>
    <x v="1"/>
    <x v="5"/>
    <s v="Presiona 1 si deseas seguir recibiendo encuestas"/>
    <s v="2026-09-11"/>
    <s v="19:48"/>
    <s v="19:51"/>
    <s v="02:59"/>
    <n v="0.52"/>
    <n v="0.5"/>
    <n v="0.26"/>
  </r>
  <r>
    <s v="H"/>
    <n v="40894"/>
    <s v="ZIHUATANEJO DE AZUETA"/>
    <s v="GUERRERO"/>
    <n v="1594"/>
    <x v="0"/>
    <x v="3"/>
    <x v="2"/>
    <x v="1"/>
    <x v="2"/>
    <s v="Presiona 2 si no deseas seguir recibiendo encuestas"/>
    <s v="2026-09-11"/>
    <s v="19:48"/>
    <s v="19:50"/>
    <s v="02:07"/>
    <n v="0.48"/>
    <n v="0.5"/>
    <n v="0.24"/>
  </r>
  <r>
    <s v="M"/>
    <n v="40897"/>
    <s v="ZIHUATANEJO DE AZUETA"/>
    <s v="GUERRERO"/>
    <n v="1594"/>
    <x v="2"/>
    <x v="2"/>
    <x v="2"/>
    <x v="2"/>
    <x v="2"/>
    <s v="Presiona 1 si deseas seguir recibiendo encuestas"/>
    <s v="2026-09-11"/>
    <s v="19:48"/>
    <s v="19:50"/>
    <s v="01:40"/>
    <n v="0.52"/>
    <n v="0.5"/>
    <n v="0.26"/>
  </r>
  <r>
    <s v="H"/>
    <n v="40897"/>
    <s v="ZIHUATANEJO DE AZUETA"/>
    <s v="GUERRERO"/>
    <n v="1595"/>
    <x v="0"/>
    <x v="4"/>
    <x v="1"/>
    <x v="1"/>
    <x v="6"/>
    <s v="Presiona 1 si deseas seguir recibiendo encuestas"/>
    <s v="2026-09-11"/>
    <s v="19:50"/>
    <s v="19:51"/>
    <s v="01:38"/>
    <n v="0.48"/>
    <n v="0.5"/>
    <n v="0.24"/>
  </r>
  <r>
    <s v="H"/>
    <n v="40893"/>
    <s v="ZIHUATANEJO DE AZUETA"/>
    <s v="GUERRERO"/>
    <n v="1595"/>
    <x v="0"/>
    <x v="2"/>
    <x v="1"/>
    <x v="2"/>
    <x v="2"/>
    <s v="Presiona 2 si no deseas seguir recibiendo encuestas"/>
    <s v="2026-09-11"/>
    <s v="19:50"/>
    <s v="19:53"/>
    <s v="02:36"/>
    <n v="0.48"/>
    <n v="0.5"/>
    <n v="0.24"/>
  </r>
  <r>
    <s v="H"/>
    <n v="40894"/>
    <s v="ZIHUATANEJO DE AZUETA"/>
    <s v="GUERRERO"/>
    <n v="1595"/>
    <x v="1"/>
    <x v="0"/>
    <x v="3"/>
    <x v="1"/>
    <x v="4"/>
    <s v="Presiona 1 si deseas seguir recibiendo encuestas"/>
    <s v="2026-09-11"/>
    <s v="19:52"/>
    <s v="19:55"/>
    <s v="02:44"/>
    <n v="0.48"/>
    <n v="0.5"/>
    <n v="0.24"/>
  </r>
  <r>
    <s v="M"/>
    <n v="40883"/>
    <s v="ZIHUATANEJO DE AZUETA"/>
    <s v="GUERRERO"/>
    <n v="1599"/>
    <x v="0"/>
    <x v="0"/>
    <x v="2"/>
    <x v="2"/>
    <x v="2"/>
    <s v="Presiona 1 si deseas seguir recibiendo encuestas"/>
    <s v="2026-09-11"/>
    <s v="19:54"/>
    <s v="19:55"/>
    <s v="01:57"/>
    <n v="0.52"/>
    <n v="0.5"/>
    <n v="0.26"/>
  </r>
  <r>
    <s v="H"/>
    <n v="40888"/>
    <s v="ZIHUATANEJO DE AZUETA"/>
    <s v="GUERRERO"/>
    <n v="1599"/>
    <x v="0"/>
    <x v="4"/>
    <x v="1"/>
    <x v="3"/>
    <x v="3"/>
    <s v="Presiona 1 si deseas seguir recibiendo encuestas"/>
    <s v="2026-09-11"/>
    <s v="19:54"/>
    <s v="19:56"/>
    <s v="01:42"/>
    <n v="0.48"/>
    <n v="0.5"/>
    <n v="0.24"/>
  </r>
  <r>
    <s v="M"/>
    <n v="40896"/>
    <s v="ZIHUATANEJO DE AZUETA"/>
    <s v="GUERRERO"/>
    <n v="1599"/>
    <x v="0"/>
    <x v="0"/>
    <x v="2"/>
    <x v="2"/>
    <x v="2"/>
    <s v="Presiona 2 si no deseas seguir recibiendo encuestas"/>
    <s v="2026-09-11"/>
    <s v="19:54"/>
    <s v="19:56"/>
    <s v="02:23"/>
    <n v="0.52"/>
    <n v="0.5"/>
    <n v="0.26"/>
  </r>
  <r>
    <s v="M"/>
    <n v="40883"/>
    <s v="ZIHUATANEJO DE AZUETA"/>
    <s v="GUERRERO"/>
    <n v="1603"/>
    <x v="0"/>
    <x v="3"/>
    <x v="1"/>
    <x v="4"/>
    <x v="5"/>
    <s v="Presiona 2 si no deseas seguir recibiendo encuestas"/>
    <s v="2026-09-11"/>
    <s v="19:54"/>
    <s v="19:57"/>
    <s v="02:52"/>
    <n v="0.52"/>
    <n v="0.5"/>
    <n v="0.26"/>
  </r>
  <r>
    <s v="M"/>
    <n v="40893"/>
    <s v="ZIHUATANEJO DE AZUETA"/>
    <s v="GUERRERO"/>
    <n v="1603"/>
    <x v="0"/>
    <x v="2"/>
    <x v="2"/>
    <x v="2"/>
    <x v="2"/>
    <s v="Presiona 2 si no deseas seguir recibiendo encuestas"/>
    <s v="2026-09-11"/>
    <s v="19:54"/>
    <s v="19:56"/>
    <s v="01:44"/>
    <n v="0.52"/>
    <n v="0.5"/>
    <n v="0.26"/>
  </r>
  <r>
    <s v="H"/>
    <n v="40880"/>
    <s v="ZIHUATANEJO DE AZUETA"/>
    <s v="GUERRERO"/>
    <n v="1609"/>
    <x v="0"/>
    <x v="1"/>
    <x v="3"/>
    <x v="3"/>
    <x v="4"/>
    <s v="Presiona 2 si no deseas seguir recibiendo encuestas"/>
    <s v="2026-09-11"/>
    <s v="19:55"/>
    <s v="19:57"/>
    <s v="02:38"/>
    <n v="0.48"/>
    <n v="0.5"/>
    <n v="0.24"/>
  </r>
  <r>
    <s v="M"/>
    <n v="40882"/>
    <s v="ZIHUATANEJO DE AZUETA"/>
    <s v="GUERRERO"/>
    <n v="1609"/>
    <x v="0"/>
    <x v="2"/>
    <x v="2"/>
    <x v="2"/>
    <x v="2"/>
    <s v="Presiona 2 si no deseas seguir recibiendo encuestas"/>
    <s v="2026-09-11"/>
    <s v="19:55"/>
    <s v="19:57"/>
    <s v="02:09"/>
    <n v="0.52"/>
    <n v="0.5"/>
    <n v="0.26"/>
  </r>
  <r>
    <s v="M"/>
    <n v="40896"/>
    <s v="ZIHUATANEJO DE AZUETA"/>
    <s v="GUERRERO"/>
    <n v="1609"/>
    <x v="0"/>
    <x v="1"/>
    <x v="3"/>
    <x v="0"/>
    <x v="4"/>
    <s v="Presiona 1 si deseas seguir recibiendo encuestas"/>
    <s v="2026-09-11"/>
    <s v="19:56"/>
    <s v="19:58"/>
    <s v="01:31"/>
    <n v="0.52"/>
    <n v="0.5"/>
    <n v="0.26"/>
  </r>
  <r>
    <s v="M"/>
    <n v="40896"/>
    <s v="ZIHUATANEJO DE AZUETA"/>
    <s v="GUERRERO"/>
    <n v="1609"/>
    <x v="2"/>
    <x v="0"/>
    <x v="3"/>
    <x v="0"/>
    <x v="4"/>
    <s v="Presiona 2 si no deseas seguir recibiendo encuestas"/>
    <s v="2026-09-11"/>
    <s v="19:56"/>
    <s v="19:59"/>
    <s v="02:56"/>
    <n v="0.52"/>
    <n v="0.5"/>
    <n v="0.26"/>
  </r>
  <r>
    <s v="H"/>
    <n v="40880"/>
    <s v="ZIHUATANEJO DE AZUETA"/>
    <s v="GUERRERO"/>
    <n v="1609"/>
    <x v="0"/>
    <x v="2"/>
    <x v="2"/>
    <x v="2"/>
    <x v="2"/>
    <s v="Presiona 2 si no deseas seguir recibiendo encuestas"/>
    <s v="2026-09-11"/>
    <s v="19:56"/>
    <s v="19:58"/>
    <s v="01:49"/>
    <n v="0.48"/>
    <n v="0.5"/>
    <n v="0.24"/>
  </r>
  <r>
    <s v="M"/>
    <n v="40880"/>
    <s v="ZIHUATANEJO DE AZUETA"/>
    <s v="GUERRERO"/>
    <n v="1611"/>
    <x v="1"/>
    <x v="2"/>
    <x v="2"/>
    <x v="2"/>
    <x v="2"/>
    <s v="Presiona 1 si deseas seguir recibiendo encuestas"/>
    <s v="2026-09-11"/>
    <s v="19:57"/>
    <s v="19:58"/>
    <s v="01:48"/>
    <n v="0.52"/>
    <n v="0.5"/>
    <n v="0.26"/>
  </r>
  <r>
    <s v="M"/>
    <n v="40880"/>
    <s v="ZIHUATANEJO DE AZUETA"/>
    <s v="GUERRERO"/>
    <n v="1611"/>
    <x v="1"/>
    <x v="1"/>
    <x v="0"/>
    <x v="3"/>
    <x v="0"/>
    <s v="Presiona 1 si deseas seguir recibiendo encuestas"/>
    <s v="2026-09-11"/>
    <s v="19:57"/>
    <s v="19:59"/>
    <s v="02:50"/>
    <n v="0.52"/>
    <n v="0.5"/>
    <n v="0.26"/>
  </r>
  <r>
    <s v="H"/>
    <n v="40894"/>
    <s v="ZIHUATANEJO DE AZUETA"/>
    <s v="GUERRERO"/>
    <n v="1611"/>
    <x v="2"/>
    <x v="1"/>
    <x v="3"/>
    <x v="1"/>
    <x v="4"/>
    <s v="Presiona 1 si deseas seguir recibiendo encuestas"/>
    <s v="2026-09-11"/>
    <s v="19:58"/>
    <s v="19:59"/>
    <s v="01:35"/>
    <n v="0.48"/>
    <n v="0.5"/>
    <n v="0.24"/>
  </r>
  <r>
    <s v="M"/>
    <n v="40897"/>
    <s v="ZIHUATANEJO DE AZUETA"/>
    <s v="GUERRERO"/>
    <n v="1611"/>
    <x v="1"/>
    <x v="2"/>
    <x v="1"/>
    <x v="2"/>
    <x v="2"/>
    <s v="Presiona 1 si deseas seguir recibiendo encuestas"/>
    <s v="2026-09-11"/>
    <s v="20:00"/>
    <s v="20:02"/>
    <s v="01:31"/>
    <n v="0.52"/>
    <n v="0.5"/>
    <n v="0.26"/>
  </r>
  <r>
    <s v="M"/>
    <n v="40880"/>
    <s v="ZIHUATANEJO DE AZUETA"/>
    <s v="GUERRERO"/>
    <n v="1611"/>
    <x v="0"/>
    <x v="1"/>
    <x v="3"/>
    <x v="0"/>
    <x v="4"/>
    <s v="Presiona 2 si no deseas seguir recibiendo encuestas"/>
    <s v="2026-09-11"/>
    <s v="20:02"/>
    <s v="20:04"/>
    <s v="02:08"/>
    <n v="0.52"/>
    <n v="0.5"/>
    <n v="0.26"/>
  </r>
  <r>
    <s v="M"/>
    <n v="40883"/>
    <s v="ZIHUATANEJO DE AZUETA"/>
    <s v="GUERRERO"/>
    <n v="1613"/>
    <x v="0"/>
    <x v="2"/>
    <x v="2"/>
    <x v="2"/>
    <x v="2"/>
    <s v="Presiona 1 si deseas seguir recibiendo encuestas"/>
    <s v="2026-09-11"/>
    <s v="20:04"/>
    <s v="20:07"/>
    <s v="02:47"/>
    <n v="0.52"/>
    <n v="0.5"/>
    <n v="0.26"/>
  </r>
  <r>
    <s v="M"/>
    <n v="40894"/>
    <s v="ZIHUATANEJO DE AZUETA"/>
    <s v="GUERRERO"/>
    <n v="1613"/>
    <x v="0"/>
    <x v="0"/>
    <x v="2"/>
    <x v="1"/>
    <x v="2"/>
    <s v="Presiona 2 si no deseas seguir recibiendo encuestas"/>
    <s v="2026-09-11"/>
    <s v="20:04"/>
    <s v="20:07"/>
    <s v="02:31"/>
    <n v="0.52"/>
    <n v="0.5"/>
    <n v="0.26"/>
  </r>
  <r>
    <s v="H"/>
    <n v="48894"/>
    <s v="ZIHUATANEJO DE AZUETA"/>
    <s v="GUERRERO"/>
    <n v="1613"/>
    <x v="1"/>
    <x v="1"/>
    <x v="1"/>
    <x v="0"/>
    <x v="4"/>
    <s v="Presiona 1 si deseas seguir recibiendo encuestas"/>
    <s v="2026-09-11"/>
    <s v="20:05"/>
    <s v="20:07"/>
    <s v="01:36"/>
    <n v="0.48"/>
    <n v="0.5"/>
    <n v="0.24"/>
  </r>
  <r>
    <s v="M"/>
    <n v="40881"/>
    <s v="ZIHUATANEJO DE AZUETA"/>
    <s v="GUERRERO"/>
    <n v="1614"/>
    <x v="0"/>
    <x v="2"/>
    <x v="0"/>
    <x v="1"/>
    <x v="6"/>
    <s v="Presiona 2 si no deseas seguir recibiendo encuestas"/>
    <s v="2026-09-11"/>
    <s v="20:06"/>
    <s v="20:08"/>
    <s v="01:46"/>
    <n v="0.52"/>
    <n v="0.5"/>
    <n v="0.26"/>
  </r>
  <r>
    <s v="H"/>
    <n v="40893"/>
    <s v="ZIHUATANEJO DE AZUETA"/>
    <s v="GUERRERO"/>
    <n v="1614"/>
    <x v="0"/>
    <x v="2"/>
    <x v="1"/>
    <x v="2"/>
    <x v="2"/>
    <s v="Presiona 1 si deseas seguir recibiendo encuestas"/>
    <s v="2026-09-11"/>
    <s v="20:08"/>
    <s v="20:10"/>
    <s v="01:56"/>
    <n v="0.48"/>
    <n v="0.5"/>
    <n v="0.24"/>
  </r>
  <r>
    <s v="H"/>
    <n v="40893"/>
    <s v="ZIHUATANEJO DE AZUETA"/>
    <s v="GUERRERO"/>
    <n v="1614"/>
    <x v="2"/>
    <x v="2"/>
    <x v="1"/>
    <x v="2"/>
    <x v="2"/>
    <s v="Presiona 2 si no deseas seguir recibiendo encuestas"/>
    <s v="2026-09-11"/>
    <s v="20:09"/>
    <s v="20:12"/>
    <s v="02:36"/>
    <n v="0.48"/>
    <n v="0.5"/>
    <n v="0.24"/>
  </r>
  <r>
    <s v="M"/>
    <n v="40880"/>
    <s v="ZIHUATANEJO DE AZUETA"/>
    <s v="GUERRERO"/>
    <n v="1615"/>
    <x v="1"/>
    <x v="0"/>
    <x v="2"/>
    <x v="1"/>
    <x v="2"/>
    <s v="Presiona 2 si no deseas seguir recibiendo encuestas"/>
    <s v="2026-09-11"/>
    <s v="20:09"/>
    <s v="20:12"/>
    <s v="02:12"/>
    <n v="0.52"/>
    <n v="0.5"/>
    <n v="0.26"/>
  </r>
  <r>
    <s v="H"/>
    <n v="40893"/>
    <s v="ZIHUATANEJO DE AZUETA"/>
    <s v="GUERRERO"/>
    <n v="1615"/>
    <x v="1"/>
    <x v="0"/>
    <x v="1"/>
    <x v="2"/>
    <x v="6"/>
    <s v="Presiona 2 si no deseas seguir recibiendo encuestas"/>
    <s v="2026-09-11"/>
    <s v="20:10"/>
    <s v="20:13"/>
    <s v="02:57"/>
    <n v="0.48"/>
    <n v="0.5"/>
    <n v="0.24"/>
  </r>
  <r>
    <s v="M"/>
    <n v="40893"/>
    <s v="ZIHUATANEJO DE AZUETA"/>
    <s v="GUERRERO"/>
    <n v="1615"/>
    <x v="0"/>
    <x v="2"/>
    <x v="1"/>
    <x v="2"/>
    <x v="2"/>
    <s v="Presiona 2 si no deseas seguir recibiendo encuestas"/>
    <s v="2026-09-11"/>
    <s v="20:11"/>
    <s v="20:13"/>
    <s v="02:40"/>
    <n v="0.52"/>
    <n v="0.5"/>
    <n v="0.26"/>
  </r>
  <r>
    <s v="H"/>
    <n v="40888"/>
    <s v="ZIHUATANEJO DE AZUETA"/>
    <s v="GUERRERO"/>
    <n v="1616"/>
    <x v="0"/>
    <x v="4"/>
    <x v="2"/>
    <x v="3"/>
    <x v="3"/>
    <s v="Presiona 1 si deseas seguir recibiendo encuestas"/>
    <s v="2026-09-11"/>
    <s v="20:11"/>
    <s v="20:13"/>
    <s v="01:56"/>
    <n v="0.48"/>
    <n v="0.5"/>
    <n v="0.24"/>
  </r>
  <r>
    <s v="M"/>
    <n v="40894"/>
    <s v="ZIHUATANEJO DE AZUETA"/>
    <s v="GUERRERO"/>
    <n v="1616"/>
    <x v="2"/>
    <x v="2"/>
    <x v="2"/>
    <x v="2"/>
    <x v="2"/>
    <s v="Presiona 2 si no deseas seguir recibiendo encuestas"/>
    <s v="2026-09-11"/>
    <s v="20:12"/>
    <s v="20:13"/>
    <s v="01:39"/>
    <n v="0.52"/>
    <n v="0.5"/>
    <n v="0.26"/>
  </r>
  <r>
    <s v="M"/>
    <n v="40880"/>
    <s v="ZIHUATANEJO DE AZUETA"/>
    <s v="GUERRERO"/>
    <n v="1616"/>
    <x v="2"/>
    <x v="2"/>
    <x v="2"/>
    <x v="2"/>
    <x v="2"/>
    <s v="Presiona 2 si no deseas seguir recibiendo encuestas"/>
    <s v="2026-09-11"/>
    <s v="20:12"/>
    <s v="20:14"/>
    <s v="02:13"/>
    <n v="0.52"/>
    <n v="0.5"/>
    <n v="0.26"/>
  </r>
  <r>
    <s v="M"/>
    <n v="40882"/>
    <s v="ZIHUATANEJO DE AZUETA"/>
    <s v="GUERRERO"/>
    <n v="1616"/>
    <x v="1"/>
    <x v="4"/>
    <x v="1"/>
    <x v="3"/>
    <x v="3"/>
    <s v="Presiona 1 si deseas seguir recibiendo encuestas"/>
    <s v="2026-09-11"/>
    <s v="20:14"/>
    <s v="20:16"/>
    <s v="02:07"/>
    <n v="0.52"/>
    <n v="0.5"/>
    <n v="0.26"/>
  </r>
  <r>
    <s v="H"/>
    <n v="40894"/>
    <s v="ZIHUATANEJO DE AZUETA"/>
    <s v="GUERRERO"/>
    <n v="1616"/>
    <x v="0"/>
    <x v="2"/>
    <x v="2"/>
    <x v="2"/>
    <x v="2"/>
    <s v="Presiona 2 si no deseas seguir recibiendo encuestas"/>
    <s v="2026-09-11"/>
    <s v="20:15"/>
    <s v="20:17"/>
    <s v="02:11"/>
    <n v="0.48"/>
    <n v="0.5"/>
    <n v="0.24"/>
  </r>
  <r>
    <s v="M"/>
    <n v="40880"/>
    <s v="ZIHUATANEJO DE AZUETA"/>
    <s v="GUERRERO"/>
    <n v="1616"/>
    <x v="0"/>
    <x v="3"/>
    <x v="0"/>
    <x v="4"/>
    <x v="5"/>
    <s v="Presiona 1 si deseas seguir recibiendo encuestas"/>
    <s v="2026-09-11"/>
    <s v="20:15"/>
    <s v="20:17"/>
    <s v="02:37"/>
    <n v="0.52"/>
    <n v="0.5"/>
    <n v="0.26"/>
  </r>
  <r>
    <s v="H"/>
    <n v="40894"/>
    <s v="ZIHUATANEJO DE AZUETA"/>
    <s v="GUERRERO"/>
    <n v="1617"/>
    <x v="0"/>
    <x v="2"/>
    <x v="2"/>
    <x v="2"/>
    <x v="2"/>
    <s v="Presiona 1 si deseas seguir recibiendo encuestas"/>
    <s v="2026-09-11"/>
    <s v="20:15"/>
    <s v="20:18"/>
    <s v="02:54"/>
    <n v="0.48"/>
    <n v="0.5"/>
    <n v="0.24"/>
  </r>
  <r>
    <s v="M"/>
    <n v="40894"/>
    <s v="ZIHUATANEJO DE AZUETA"/>
    <s v="GUERRERO"/>
    <n v="1617"/>
    <x v="0"/>
    <x v="1"/>
    <x v="3"/>
    <x v="1"/>
    <x v="4"/>
    <s v="Presiona 2 si no deseas seguir recibiendo encuestas"/>
    <s v="2026-09-11"/>
    <s v="20:15"/>
    <s v="20:18"/>
    <s v="02:39"/>
    <n v="0.52"/>
    <n v="0.5"/>
    <n v="0.26"/>
  </r>
  <r>
    <s v="H"/>
    <n v="40880"/>
    <s v="ZIHUATANEJO DE AZUETA"/>
    <s v="GUERRERO"/>
    <n v="1617"/>
    <x v="1"/>
    <x v="2"/>
    <x v="2"/>
    <x v="1"/>
    <x v="2"/>
    <s v="Presiona 1 si deseas seguir recibiendo encuestas"/>
    <s v="2026-09-11"/>
    <s v="20:16"/>
    <s v="20:18"/>
    <s v="01:55"/>
    <n v="0.48"/>
    <n v="0.5"/>
    <n v="0.24"/>
  </r>
  <r>
    <s v="H"/>
    <n v="40880"/>
    <s v="ZIHUATANEJO DE AZUETA"/>
    <s v="GUERRERO"/>
    <n v="1619"/>
    <x v="1"/>
    <x v="2"/>
    <x v="2"/>
    <x v="2"/>
    <x v="2"/>
    <s v="Presiona 2 si no deseas seguir recibiendo encuestas"/>
    <s v="2026-09-11"/>
    <s v="20:17"/>
    <s v="20:19"/>
    <s v="01:59"/>
    <n v="0.48"/>
    <n v="0.5"/>
    <n v="0.24"/>
  </r>
  <r>
    <s v="M"/>
    <n v="40882"/>
    <s v="ZIHUATANEJO DE AZUETA"/>
    <s v="GUERRERO"/>
    <n v="1619"/>
    <x v="2"/>
    <x v="0"/>
    <x v="2"/>
    <x v="2"/>
    <x v="6"/>
    <s v="Presiona 1 si deseas seguir recibiendo encuestas"/>
    <s v="2026-09-11"/>
    <s v="20:18"/>
    <s v="20:20"/>
    <s v="02:46"/>
    <n v="0.52"/>
    <n v="0.5"/>
    <n v="0.26"/>
  </r>
  <r>
    <s v="M"/>
    <n v="40880"/>
    <s v="ZIHUATANEJO DE AZUETA"/>
    <s v="GUERRERO"/>
    <n v="1619"/>
    <x v="0"/>
    <x v="2"/>
    <x v="1"/>
    <x v="2"/>
    <x v="6"/>
    <s v="Presiona 2 si no deseas seguir recibiendo encuestas"/>
    <s v="2026-09-11"/>
    <s v="20:19"/>
    <s v="20:20"/>
    <s v="01:49"/>
    <n v="0.52"/>
    <n v="0.5"/>
    <n v="0.26"/>
  </r>
  <r>
    <s v="M"/>
    <n v="40881"/>
    <s v="ZIHUATANEJO DE AZUETA"/>
    <s v="GUERRERO"/>
    <n v="1635"/>
    <x v="0"/>
    <x v="0"/>
    <x v="1"/>
    <x v="0"/>
    <x v="4"/>
    <s v="Presiona 1 si deseas seguir recibiendo encuestas"/>
    <s v="2026-09-11"/>
    <s v="20:21"/>
    <s v="20:23"/>
    <s v="02:03"/>
    <n v="0.52"/>
    <n v="0.5"/>
    <n v="0.26"/>
  </r>
  <r>
    <s v="M"/>
    <n v="40881"/>
    <s v="ZIHUATANEJO DE AZUETA"/>
    <s v="GUERRERO"/>
    <n v="1635"/>
    <x v="1"/>
    <x v="1"/>
    <x v="3"/>
    <x v="0"/>
    <x v="6"/>
    <s v="Presiona 1 si deseas seguir recibiendo encuestas"/>
    <s v="2026-09-11"/>
    <s v="20:21"/>
    <s v="20:23"/>
    <s v="02:26"/>
    <n v="0.52"/>
    <n v="0.5"/>
    <n v="0.26"/>
  </r>
  <r>
    <s v="M"/>
    <n v="40881"/>
    <s v="ZIHUATANEJO DE AZUETA"/>
    <s v="GUERRERO"/>
    <n v="1635"/>
    <x v="0"/>
    <x v="4"/>
    <x v="4"/>
    <x v="3"/>
    <x v="3"/>
    <s v="Presiona 2 si no deseas seguir recibiendo encuestas"/>
    <s v="2026-09-11"/>
    <s v="20:21"/>
    <s v="20:24"/>
    <s v="02:09"/>
    <n v="0.52"/>
    <n v="0.5"/>
    <n v="0.26"/>
  </r>
  <r>
    <s v="M"/>
    <n v="40893"/>
    <s v="ZIHUATANEJO DE AZUETA"/>
    <s v="GUERRERO"/>
    <n v="1638"/>
    <x v="2"/>
    <x v="0"/>
    <x v="3"/>
    <x v="2"/>
    <x v="2"/>
    <s v="Presiona 2 si no deseas seguir recibiendo encuestas"/>
    <s v="2026-09-11"/>
    <s v="20:22"/>
    <s v="20:24"/>
    <s v="02:01"/>
    <n v="0.52"/>
    <n v="0.5"/>
    <n v="0.26"/>
  </r>
  <r>
    <s v="M"/>
    <n v="40880"/>
    <s v="ZIHUATANEJO DE AZUETA"/>
    <s v="GUERRERO"/>
    <n v="1638"/>
    <x v="0"/>
    <x v="3"/>
    <x v="0"/>
    <x v="4"/>
    <x v="5"/>
    <s v="Presiona 1 si deseas seguir recibiendo encuestas"/>
    <s v="2026-09-11"/>
    <s v="20:24"/>
    <s v="20:25"/>
    <s v="01:51"/>
    <n v="0.52"/>
    <n v="0.5"/>
    <n v="0.26"/>
  </r>
  <r>
    <s v="M"/>
    <n v="40894"/>
    <s v="ZIHUATANEJO DE AZUETA"/>
    <s v="GUERRERO"/>
    <n v="1638"/>
    <x v="0"/>
    <x v="3"/>
    <x v="0"/>
    <x v="4"/>
    <x v="5"/>
    <s v="Presiona 2 si no deseas seguir recibiendo encuestas"/>
    <s v="2026-09-11"/>
    <s v="20:24"/>
    <s v="20:27"/>
    <s v="02:29"/>
    <n v="0.52"/>
    <n v="0.5"/>
    <n v="0.26"/>
  </r>
  <r>
    <s v="M"/>
    <n v="40897"/>
    <s v="ZIHUATANEJO DE AZUETA"/>
    <s v="GUERRERO"/>
    <n v="1638"/>
    <x v="2"/>
    <x v="1"/>
    <x v="3"/>
    <x v="1"/>
    <x v="4"/>
    <s v="Presiona 1 si deseas seguir recibiendo encuestas"/>
    <s v="2026-09-11"/>
    <s v="20:25"/>
    <s v="20:26"/>
    <s v="01:39"/>
    <n v="0.52"/>
    <n v="0.5"/>
    <n v="0.26"/>
  </r>
  <r>
    <s v="H"/>
    <n v="40883"/>
    <s v="ZIHUATANEJO DE AZUETA"/>
    <s v="GUERRERO"/>
    <n v="1638"/>
    <x v="1"/>
    <x v="2"/>
    <x v="2"/>
    <x v="0"/>
    <x v="1"/>
    <s v="Presiona 1 si deseas seguir recibiendo encuestas"/>
    <s v="2026-09-11"/>
    <s v="20:28"/>
    <s v="20:29"/>
    <s v="01:34"/>
    <n v="0.48"/>
    <n v="0.5"/>
    <n v="0.24"/>
  </r>
  <r>
    <s v="M"/>
    <n v="40883"/>
    <s v="ZIHUATANEJO DE AZUETA"/>
    <s v="GUERRERO"/>
    <n v="1638"/>
    <x v="0"/>
    <x v="0"/>
    <x v="1"/>
    <x v="4"/>
    <x v="5"/>
    <s v="Presiona 2 si no deseas seguir recibiendo encuestas"/>
    <s v="2026-09-11"/>
    <s v="20:32"/>
    <s v="20:34"/>
    <s v="02:18"/>
    <n v="0.52"/>
    <n v="0.5"/>
    <n v="0.26"/>
  </r>
  <r>
    <s v="H"/>
    <n v="40880"/>
    <s v="ZIHUATANEJO DE AZUETA"/>
    <s v="GUERRERO"/>
    <n v="1638"/>
    <x v="0"/>
    <x v="2"/>
    <x v="1"/>
    <x v="2"/>
    <x v="2"/>
    <s v="Presiona 1 si deseas seguir recibiendo encuestas"/>
    <s v="2026-09-11"/>
    <s v="20:32"/>
    <s v="20:34"/>
    <s v="01:46"/>
    <n v="0.48"/>
    <n v="0.5"/>
    <n v="0.24"/>
  </r>
  <r>
    <s v="M"/>
    <n v="40883"/>
    <s v="ZIHUATANEJO DE AZUETA"/>
    <s v="GUERRERO"/>
    <n v="1641"/>
    <x v="0"/>
    <x v="1"/>
    <x v="4"/>
    <x v="1"/>
    <x v="0"/>
    <s v="Presiona 1 si deseas seguir recibiendo encuestas"/>
    <s v="2026-09-11"/>
    <s v="20:33"/>
    <s v="20:35"/>
    <s v="01:48"/>
    <n v="0.52"/>
    <n v="0.5"/>
    <n v="0.26"/>
  </r>
  <r>
    <s v="H"/>
    <n v="40880"/>
    <s v="ZIHUATANEJO DE AZUETA"/>
    <s v="GUERRERO"/>
    <n v="1641"/>
    <x v="0"/>
    <x v="0"/>
    <x v="2"/>
    <x v="2"/>
    <x v="2"/>
    <s v="Presiona 2 si no deseas seguir recibiendo encuestas"/>
    <s v="2026-09-11"/>
    <s v="20:34"/>
    <s v="20:36"/>
    <s v="02:20"/>
    <n v="0.48"/>
    <n v="0.5"/>
    <n v="0.24"/>
  </r>
  <r>
    <s v="M"/>
    <n v="40897"/>
    <s v="ZIHUATANEJO DE AZUETA"/>
    <s v="GUERRERO"/>
    <n v="1641"/>
    <x v="1"/>
    <x v="0"/>
    <x v="2"/>
    <x v="2"/>
    <x v="2"/>
    <s v="Presiona 2 si no deseas seguir recibiendo encuestas"/>
    <s v="2026-09-11"/>
    <s v="20:34"/>
    <s v="20:36"/>
    <s v="02:50"/>
    <n v="0.52"/>
    <n v="0.5"/>
    <n v="0.26"/>
  </r>
  <r>
    <s v="M"/>
    <n v="40883"/>
    <s v="ZIHUATANEJO DE AZUETA"/>
    <s v="GUERRERO"/>
    <n v="1641"/>
    <x v="1"/>
    <x v="2"/>
    <x v="2"/>
    <x v="2"/>
    <x v="2"/>
    <s v="Presiona 1 si deseas seguir recibiendo encuestas"/>
    <s v="2026-09-11"/>
    <s v="20:34"/>
    <s v="20:36"/>
    <s v="02:10"/>
    <n v="0.52"/>
    <n v="0.5"/>
    <n v="0.26"/>
  </r>
  <r>
    <s v="M"/>
    <n v="40883"/>
    <s v="ZIHUATANEJO DE AZUETA"/>
    <s v="GUERRERO"/>
    <n v="1641"/>
    <x v="0"/>
    <x v="2"/>
    <x v="1"/>
    <x v="2"/>
    <x v="2"/>
    <s v="Presiona 1 si deseas seguir recibiendo encuestas"/>
    <s v="2026-09-11"/>
    <s v="20:36"/>
    <s v="20:38"/>
    <s v="01:40"/>
    <n v="0.52"/>
    <n v="0.5"/>
    <n v="0.26"/>
  </r>
  <r>
    <s v="H"/>
    <n v="40893"/>
    <s v="ZIHUATANEJO DE AZUETA"/>
    <s v="GUERRERO"/>
    <n v="1644"/>
    <x v="0"/>
    <x v="2"/>
    <x v="2"/>
    <x v="2"/>
    <x v="2"/>
    <s v="Presiona 2 si no deseas seguir recibiendo encuestas"/>
    <s v="2026-09-11"/>
    <s v="20:36"/>
    <s v="20:39"/>
    <s v="02:47"/>
    <n v="0.48"/>
    <n v="0.5"/>
    <n v="0.24"/>
  </r>
  <r>
    <s v="H"/>
    <n v="40893"/>
    <s v="ZIHUATANEJO DE AZUETA"/>
    <s v="GUERRERO"/>
    <n v="1644"/>
    <x v="1"/>
    <x v="0"/>
    <x v="3"/>
    <x v="0"/>
    <x v="4"/>
    <s v="Presiona 2 si no deseas seguir recibiendo encuestas"/>
    <s v="2026-09-11"/>
    <s v="20:40"/>
    <s v="20:42"/>
    <s v="02:12"/>
    <n v="0.48"/>
    <n v="0.5"/>
    <n v="0.24"/>
  </r>
  <r>
    <s v="H"/>
    <n v="40882"/>
    <s v="ZIHUATANEJO DE AZUETA"/>
    <s v="GUERRERO"/>
    <n v="1646"/>
    <x v="0"/>
    <x v="0"/>
    <x v="2"/>
    <x v="1"/>
    <x v="2"/>
    <s v="Presiona 1 si deseas seguir recibiendo encuestas"/>
    <s v="2026-09-11"/>
    <s v="20:43"/>
    <s v="20:45"/>
    <s v="02:07"/>
    <n v="0.48"/>
    <n v="0.5"/>
    <n v="0.24"/>
  </r>
  <r>
    <s v="M"/>
    <n v="40882"/>
    <s v="ZIHUATANEJO DE AZUETA"/>
    <s v="GUERRERO"/>
    <n v="1646"/>
    <x v="1"/>
    <x v="0"/>
    <x v="3"/>
    <x v="1"/>
    <x v="4"/>
    <s v="Presiona 2 si no deseas seguir recibiendo encuestas"/>
    <s v="2026-09-11"/>
    <s v="20:43"/>
    <s v="20:44"/>
    <s v="01:41"/>
    <n v="0.52"/>
    <n v="0.5"/>
    <n v="0.26"/>
  </r>
  <r>
    <s v="H"/>
    <n v="40882"/>
    <s v="ZIHUATANEJO DE AZUETA"/>
    <s v="GUERRERO"/>
    <n v="1646"/>
    <x v="0"/>
    <x v="3"/>
    <x v="0"/>
    <x v="4"/>
    <x v="5"/>
    <s v="Presiona 2 si no deseas seguir recibiendo encuestas"/>
    <s v="2026-09-11"/>
    <s v="20:43"/>
    <s v="20:46"/>
    <s v="02:56"/>
    <n v="0.48"/>
    <n v="0.5"/>
    <n v="0.24"/>
  </r>
  <r>
    <s v="M"/>
    <n v="40884"/>
    <s v="ZIHUATANEJO DE AZUETA"/>
    <s v="GUERRERO"/>
    <n v="1647"/>
    <x v="0"/>
    <x v="0"/>
    <x v="1"/>
    <x v="2"/>
    <x v="2"/>
    <s v="Presiona 2 si no deseas seguir recibiendo encuestas"/>
    <s v="2026-09-11"/>
    <s v="20:44"/>
    <s v="20:46"/>
    <s v="02:11"/>
    <n v="0.52"/>
    <n v="0.5"/>
    <n v="0.26"/>
  </r>
  <r>
    <s v="H"/>
    <n v="40882"/>
    <s v="ZIHUATANEJO DE AZUETA"/>
    <s v="GUERRERO"/>
    <n v="1647"/>
    <x v="1"/>
    <x v="2"/>
    <x v="3"/>
    <x v="2"/>
    <x v="6"/>
    <s v="Presiona 1 si deseas seguir recibiendo encuestas"/>
    <s v="2026-09-11"/>
    <s v="20:44"/>
    <s v="20:46"/>
    <s v="02:12"/>
    <n v="0.48"/>
    <n v="0.5"/>
    <n v="0.24"/>
  </r>
  <r>
    <s v="H"/>
    <n v="40882"/>
    <s v="ZIHUATANEJO DE AZUETA"/>
    <s v="GUERRERO"/>
    <n v="1647"/>
    <x v="0"/>
    <x v="0"/>
    <x v="3"/>
    <x v="0"/>
    <x v="0"/>
    <s v="Presiona 1 si deseas seguir recibiendo encuestas"/>
    <s v="2026-09-11"/>
    <s v="20:45"/>
    <s v="20:48"/>
    <s v="02:10"/>
    <n v="0.48"/>
    <n v="0.5"/>
    <n v="0.24"/>
  </r>
  <r>
    <s v="M"/>
    <n v="40880"/>
    <s v="ZIHUATANEJO DE AZUETA"/>
    <s v="GUERRERO"/>
    <n v="1647"/>
    <x v="0"/>
    <x v="1"/>
    <x v="3"/>
    <x v="0"/>
    <x v="4"/>
    <s v="Presiona 1 si deseas seguir recibiendo encuestas"/>
    <s v="2026-09-11"/>
    <s v="20:46"/>
    <s v="20:48"/>
    <s v="02:12"/>
    <n v="0.52"/>
    <n v="0.5"/>
    <n v="0.26"/>
  </r>
  <r>
    <s v="M"/>
    <n v="40897"/>
    <s v="ZIHUATANEJO DE AZUETA"/>
    <s v="GUERRERO"/>
    <n v="1647"/>
    <x v="0"/>
    <x v="2"/>
    <x v="2"/>
    <x v="0"/>
    <x v="6"/>
    <s v="Presiona 1 si deseas seguir recibiendo encuestas"/>
    <s v="2026-09-11"/>
    <s v="20:47"/>
    <s v="20:50"/>
    <s v="03:00"/>
    <n v="0.52"/>
    <n v="0.5"/>
    <n v="0.26"/>
  </r>
  <r>
    <s v="H"/>
    <n v="40882"/>
    <s v="ZIHUATANEJO DE AZUETA"/>
    <s v="GUERRERO"/>
    <n v="1647"/>
    <x v="2"/>
    <x v="2"/>
    <x v="2"/>
    <x v="2"/>
    <x v="2"/>
    <s v="Presiona 1 si deseas seguir recibiendo encuestas"/>
    <s v="2026-09-11"/>
    <s v="20:49"/>
    <s v="20:50"/>
    <s v="01:47"/>
    <n v="0.48"/>
    <n v="0.5"/>
    <n v="0.24"/>
  </r>
  <r>
    <s v="H"/>
    <n v="40882"/>
    <s v="ZIHUATANEJO DE AZUETA"/>
    <s v="GUERRERO"/>
    <n v="1648"/>
    <x v="1"/>
    <x v="1"/>
    <x v="1"/>
    <x v="1"/>
    <x v="4"/>
    <s v="Presiona 2 si no deseas seguir recibiendo encuestas"/>
    <s v="2026-09-11"/>
    <s v="20:49"/>
    <s v="20:51"/>
    <s v="01:33"/>
    <n v="0.48"/>
    <n v="0.5"/>
    <n v="0.24"/>
  </r>
  <r>
    <s v="H"/>
    <n v="40896"/>
    <s v="ZIHUATANEJO DE AZUETA"/>
    <s v="GUERRERO"/>
    <n v="1648"/>
    <x v="0"/>
    <x v="3"/>
    <x v="1"/>
    <x v="4"/>
    <x v="5"/>
    <s v="Presiona 1 si deseas seguir recibiendo encuestas"/>
    <s v="2026-09-11"/>
    <s v="20:49"/>
    <s v="20:51"/>
    <s v="01:36"/>
    <n v="0.48"/>
    <n v="0.5"/>
    <n v="0.24"/>
  </r>
  <r>
    <s v="H"/>
    <n v="40880"/>
    <s v="ZIHUATANEJO DE AZUETA"/>
    <s v="GUERRERO"/>
    <n v="1648"/>
    <x v="2"/>
    <x v="1"/>
    <x v="2"/>
    <x v="0"/>
    <x v="0"/>
    <s v="Presiona 1 si deseas seguir recibiendo encuestas"/>
    <s v="2026-09-11"/>
    <s v="20:51"/>
    <s v="20:54"/>
    <s v="02:19"/>
    <n v="0.48"/>
    <n v="0.5"/>
    <n v="0.24"/>
  </r>
  <r>
    <s v="H"/>
    <n v="40882"/>
    <s v="ZIHUATANEJO DE AZUETA"/>
    <s v="GUERRERO"/>
    <n v="1648"/>
    <x v="0"/>
    <x v="2"/>
    <x v="2"/>
    <x v="2"/>
    <x v="2"/>
    <s v="Presiona 1 si deseas seguir recibiendo encuestas"/>
    <s v="2026-09-11"/>
    <s v="20:51"/>
    <s v="20:54"/>
    <s v="02:17"/>
    <n v="0.48"/>
    <n v="0.5"/>
    <n v="0.24"/>
  </r>
  <r>
    <s v="H"/>
    <n v="40882"/>
    <s v="ZIHUATANEJO DE AZUETA"/>
    <s v="GUERRERO"/>
    <n v="1652"/>
    <x v="1"/>
    <x v="1"/>
    <x v="1"/>
    <x v="0"/>
    <x v="4"/>
    <s v="Presiona 2 si no deseas seguir recibiendo encuestas"/>
    <s v="2026-09-11"/>
    <s v="20:51"/>
    <s v="20:54"/>
    <s v="02:17"/>
    <n v="0.48"/>
    <n v="0.5"/>
    <n v="0.24"/>
  </r>
  <r>
    <s v="M"/>
    <n v="40888"/>
    <s v="ZIHUATANEJO DE AZUETA"/>
    <s v="GUERRERO"/>
    <n v="1652"/>
    <x v="0"/>
    <x v="1"/>
    <x v="2"/>
    <x v="0"/>
    <x v="6"/>
    <s v="Presiona 2 si no deseas seguir recibiendo encuestas"/>
    <s v="2026-09-11"/>
    <s v="20:52"/>
    <s v="20:54"/>
    <s v="02:36"/>
    <n v="0.52"/>
    <n v="0.5"/>
    <n v="0.26"/>
  </r>
  <r>
    <s v="H"/>
    <n v="40880"/>
    <s v="ZIHUATANEJO DE AZUETA"/>
    <s v="GUERRERO"/>
    <n v="1653"/>
    <x v="0"/>
    <x v="1"/>
    <x v="1"/>
    <x v="0"/>
    <x v="4"/>
    <s v="Presiona 1 si deseas seguir recibiendo encuestas"/>
    <s v="2026-09-11"/>
    <s v="20:54"/>
    <s v="20:57"/>
    <s v="02:25"/>
    <n v="0.48"/>
    <n v="0.5"/>
    <n v="0.24"/>
  </r>
  <r>
    <s v="M"/>
    <n v="40880"/>
    <s v="ZIHUATANEJO DE AZUETA"/>
    <s v="GUERRERO"/>
    <n v="1653"/>
    <x v="0"/>
    <x v="2"/>
    <x v="2"/>
    <x v="2"/>
    <x v="2"/>
    <s v="Presiona 1 si deseas seguir recibiendo encuestas"/>
    <s v="2026-09-11"/>
    <s v="20:55"/>
    <s v="20:57"/>
    <s v="01:38"/>
    <n v="0.52"/>
    <n v="0.5"/>
    <n v="0.26"/>
  </r>
  <r>
    <s v="H"/>
    <n v="40897"/>
    <s v="ZIHUATANEJO DE AZUETA"/>
    <s v="GUERRERO"/>
    <n v="2808"/>
    <x v="0"/>
    <x v="0"/>
    <x v="2"/>
    <x v="2"/>
    <x v="2"/>
    <s v="Presiona 1 si deseas seguir recibiendo encuestas"/>
    <s v="2026-09-11"/>
    <s v="20:56"/>
    <s v="20:58"/>
    <s v="02:38"/>
    <n v="0.48"/>
    <n v="0.5"/>
    <n v="0.24"/>
  </r>
  <r>
    <s v="M"/>
    <n v="40897"/>
    <s v="ZIHUATANEJO DE AZUETA"/>
    <s v="GUERRERO"/>
    <n v="2809"/>
    <x v="2"/>
    <x v="2"/>
    <x v="2"/>
    <x v="2"/>
    <x v="2"/>
    <s v="Presiona 2 si no deseas seguir recibiendo encuestas"/>
    <s v="2026-09-11"/>
    <s v="20:56"/>
    <s v="20:58"/>
    <s v="01:51"/>
    <n v="0.52"/>
    <n v="0.5"/>
    <n v="0.26"/>
  </r>
  <r>
    <s v="H"/>
    <n v="40894"/>
    <s v="ZIHUATANEJO DE AZUETA"/>
    <s v="GUERRERO"/>
    <n v="2811"/>
    <x v="0"/>
    <x v="2"/>
    <x v="2"/>
    <x v="2"/>
    <x v="2"/>
    <s v="Presiona 1 si deseas seguir recibiendo encuestas"/>
    <s v="2026-09-11"/>
    <s v="20:56"/>
    <s v="20:59"/>
    <s v="02:18"/>
    <n v="0.48"/>
    <n v="0.5"/>
    <n v="0.2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930541F-819D-4FF1-8D8C-DE26FFBF45B9}" name="TablaDinámica2" cacheId="0" applyNumberFormats="0" applyBorderFormats="0" applyFontFormats="0" applyPatternFormats="0" applyAlignmentFormats="0" applyWidthHeightFormats="1" dataCaption="Valores" updatedVersion="8" minRefreshableVersion="3" colGrandTotals="0" itemPrintTitles="1" createdVersion="8" indent="0" compact="0" compactData="0" multipleFieldFilters="0">
  <location ref="J3:O5" firstHeaderRow="1" firstDataRow="2" firstDataCol="1"/>
  <pivotFields count="19"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axis="axisCol" compact="0" outline="0" showAll="0">
      <items count="6">
        <item x="2"/>
        <item x="3"/>
        <item x="4"/>
        <item x="1"/>
        <item x="0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numFmtId="14" outline="0" showAll="0"/>
    <pivotField compact="0" numFmtId="164" outline="0" showAll="0"/>
    <pivotField compact="0" numFmtId="164" outline="0" showAll="0"/>
    <pivotField compact="0" numFmtId="164" outline="0" showAll="0"/>
    <pivotField compact="0" numFmtId="2" outline="0" showAll="0"/>
    <pivotField compact="0" numFmtId="2" outline="0" showAll="0"/>
    <pivotField compact="0" numFmtId="2" outline="0" showAll="0"/>
    <pivotField dataField="1" compact="0" outline="0" dragToRow="0" dragToCol="0" dragToPage="0" showAll="0" defaultSubtotal="0"/>
  </pivotFields>
  <rowItems count="1">
    <i/>
  </rowItems>
  <colFields count="1">
    <field x="6"/>
  </colFields>
  <colItems count="5">
    <i>
      <x/>
    </i>
    <i>
      <x v="1"/>
    </i>
    <i>
      <x v="2"/>
    </i>
    <i>
      <x v="3"/>
    </i>
    <i>
      <x v="4"/>
    </i>
  </colItems>
  <dataFields count="1">
    <dataField name="Suma de sum_pond" fld="18" showDataAs="percentOfTotal" baseField="0" baseItem="0" numFmtId="165"/>
  </dataFields>
  <formats count="1">
    <format dxfId="1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A99307C-CA82-4717-9F71-2D052F66CB51}" name="TablaDinámica11" cacheId="0" applyNumberFormats="0" applyBorderFormats="0" applyFontFormats="0" applyPatternFormats="0" applyAlignmentFormats="0" applyWidthHeightFormats="1" dataCaption="Valores" updatedVersion="8" minRefreshableVersion="3" colGrandTotals="0" itemPrintTitles="1" createdVersion="8" indent="0" compact="0" compactData="0" multipleFieldFilters="0">
  <location ref="U3:AB5" firstHeaderRow="1" firstDataRow="2" firstDataCol="1"/>
  <pivotFields count="19"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axis="axisCol" compact="0" outline="0" showAll="0">
      <items count="8">
        <item x="2"/>
        <item x="0"/>
        <item x="1"/>
        <item x="3"/>
        <item x="4"/>
        <item x="5"/>
        <item x="6"/>
        <item t="default"/>
      </items>
    </pivotField>
    <pivotField compact="0" outline="0" showAll="0"/>
    <pivotField compact="0" numFmtId="14" outline="0" showAll="0"/>
    <pivotField compact="0" numFmtId="164" outline="0" showAll="0"/>
    <pivotField compact="0" numFmtId="164" outline="0" showAll="0"/>
    <pivotField compact="0" numFmtId="164" outline="0" showAll="0"/>
    <pivotField compact="0" numFmtId="2" outline="0" showAll="0"/>
    <pivotField compact="0" numFmtId="2" outline="0" showAll="0"/>
    <pivotField compact="0" numFmtId="2" outline="0" showAll="0"/>
    <pivotField dataField="1" compact="0" outline="0" dragToRow="0" dragToCol="0" dragToPage="0" showAll="0" defaultSubtotal="0"/>
  </pivotFields>
  <rowItems count="1">
    <i/>
  </rowItems>
  <colFields count="1">
    <field x="9"/>
  </colFields>
  <colItems count="7">
    <i>
      <x/>
    </i>
    <i>
      <x v="1"/>
    </i>
    <i>
      <x v="2"/>
    </i>
    <i>
      <x v="3"/>
    </i>
    <i>
      <x v="4"/>
    </i>
    <i>
      <x v="5"/>
    </i>
    <i>
      <x v="6"/>
    </i>
  </colItems>
  <dataFields count="1">
    <dataField name="Suma de sum_pond" fld="18" showDataAs="percentOfTotal" baseField="0" baseItem="0" numFmtId="165"/>
  </dataFields>
  <formats count="1">
    <format dxfId="11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1306B5B-FAA3-457A-9FDB-2F09CE871541}" name="TablaDinámica1" cacheId="0" applyNumberFormats="0" applyBorderFormats="0" applyFontFormats="0" applyPatternFormats="0" applyAlignmentFormats="0" applyWidthHeightFormats="1" dataCaption="Valores" updatedVersion="8" minRefreshableVersion="3" colGrandTotals="0" itemPrintTitles="1" createdVersion="8" indent="0" compact="0" compactData="0" multipleFieldFilters="0">
  <location ref="A3:D5" firstHeaderRow="1" firstDataRow="2" firstDataCol="1"/>
  <pivotFields count="19"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axis="axisCol" compact="0" outline="0" showAll="0">
      <items count="4">
        <item x="0"/>
        <item x="1"/>
        <item x="2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numFmtId="14" outline="0" showAll="0"/>
    <pivotField compact="0" numFmtId="164" outline="0" showAll="0"/>
    <pivotField compact="0" numFmtId="164" outline="0" showAll="0"/>
    <pivotField compact="0" numFmtId="164" outline="0" showAll="0"/>
    <pivotField compact="0" numFmtId="2" outline="0" showAll="0"/>
    <pivotField compact="0" numFmtId="2" outline="0" showAll="0"/>
    <pivotField compact="0" numFmtId="2" outline="0" showAll="0"/>
    <pivotField dataField="1" compact="0" outline="0" dragToRow="0" dragToCol="0" dragToPage="0" showAll="0" defaultSubtotal="0"/>
  </pivotFields>
  <rowItems count="1">
    <i/>
  </rowItems>
  <colFields count="1">
    <field x="5"/>
  </colFields>
  <colItems count="3">
    <i>
      <x/>
    </i>
    <i>
      <x v="1"/>
    </i>
    <i>
      <x v="2"/>
    </i>
  </colItems>
  <dataFields count="1">
    <dataField name="Suma de sum_pond" fld="18" showDataAs="percentOfTotal" baseField="0" baseItem="0" numFmtId="165"/>
  </dataFields>
  <formats count="1">
    <format dxfId="12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AC84249-E380-4CE3-B71B-FFC7A199029D}" name="Sheet1" displayName="Sheet1" ref="A1:K451" totalsRowShown="0">
  <autoFilter ref="A1:K451" xr:uid="{7AC84249-E380-4CE3-B71B-FFC7A199029D}"/>
  <tableColumns count="11">
    <tableColumn id="9" xr3:uid="{CA586216-EFC2-4D3D-9B1E-CDD9D3954B33}" name="sexo" dataDxfId="9"/>
    <tableColumn id="10" xr3:uid="{AC0C288E-54E7-441E-8663-F30BDE102190}" name="cp" dataDxfId="8"/>
    <tableColumn id="11" xr3:uid="{B257F736-1AC0-4EE2-A9FA-BDE4B2A5720B}" name="municipio"/>
    <tableColumn id="12" xr3:uid="{F6E9BF9D-CA35-437B-8A0C-4429BE2B8821}" name="estado" dataDxfId="7"/>
    <tableColumn id="14" xr3:uid="{6014C445-F8D5-4AA5-A1AD-F7B385398F94}" name="¿Cómo calificas el desempeño de la gobernadora del estado de Guerrero, Evelyn Salgado Pineda?" dataDxfId="6"/>
    <tableColumn id="15" xr3:uid="{D6BE2B02-B422-4D37-ACAD-327BA3768B77}" name="Si estos fueran los candidatos para gobernador de Guerrero en la próxima elección, ¿por quién votarías?" dataDxfId="5"/>
    <tableColumn id="18" xr3:uid="{F7A7002C-59A4-4D67-A050-518CBF6BE839}" name="Si hoy fueran las elecciones para gobernador del estado de Guerrero, ¿por qué partido político votarías?" dataDxfId="4"/>
    <tableColumn id="19" xr3:uid="{FE70E0BA-1B86-451F-A622-2D7538699D53}" name="¡Gracias!¿Te gustaría seguir recibiendo encuestas de Arias Consultores para evaluar a tus gobernantes?" dataDxfId="3"/>
    <tableColumn id="21" xr3:uid="{A4002BDE-032C-4DCF-8E11-58F186307C23}" name="pond_sex" dataDxfId="2">
      <calculatedColumnFormula>SUMIF($T$2:$T$3,Sheet1[[#This Row],[sexo]],$U$2:$U$3)</calculatedColumnFormula>
    </tableColumn>
    <tableColumn id="22" xr3:uid="{084882DA-440E-4B16-B49D-CBECC5312AF8}" name="pond_mun" dataDxfId="1">
      <calculatedColumnFormula>SUMIF($M$2:$M$4,Sheet1[[#This Row],[municipio]],$R$2:$R$4)</calculatedColumnFormula>
    </tableColumn>
    <tableColumn id="23" xr3:uid="{5E7175FB-B22E-4673-82CB-9764E89E58E6}" name="pond_tot" dataDxfId="0">
      <calculatedColumnFormula>PRODUCT(Sheet1[[#This Row],[pond_sex]],Sheet1[[#This Row],[pond_mun]])</calculatedColumnFormula>
    </tableColumn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5098-6CC1-4D32-B4AD-7FFE1EB51EF8}">
  <dimension ref="A3:AB5"/>
  <sheetViews>
    <sheetView workbookViewId="0">
      <selection activeCell="X37" sqref="X37"/>
    </sheetView>
  </sheetViews>
  <sheetFormatPr baseColWidth="10" defaultRowHeight="15" x14ac:dyDescent="0.25"/>
  <sheetData>
    <row r="3" spans="1:28" x14ac:dyDescent="0.25">
      <c r="B3" s="2" t="s">
        <v>30</v>
      </c>
      <c r="K3" s="2" t="s">
        <v>31</v>
      </c>
      <c r="V3" s="2" t="s">
        <v>32</v>
      </c>
    </row>
    <row r="4" spans="1:28" x14ac:dyDescent="0.25">
      <c r="B4" t="s">
        <v>9</v>
      </c>
      <c r="C4" t="s">
        <v>5</v>
      </c>
      <c r="D4" t="s">
        <v>13</v>
      </c>
      <c r="K4" t="s">
        <v>39</v>
      </c>
      <c r="L4" t="s">
        <v>36</v>
      </c>
      <c r="M4" t="s">
        <v>38</v>
      </c>
      <c r="N4" t="s">
        <v>37</v>
      </c>
      <c r="O4" t="s">
        <v>11</v>
      </c>
      <c r="V4" t="s">
        <v>6</v>
      </c>
      <c r="W4" t="s">
        <v>12</v>
      </c>
      <c r="X4" t="s">
        <v>17</v>
      </c>
      <c r="Y4" t="s">
        <v>10</v>
      </c>
      <c r="Z4" t="s">
        <v>14</v>
      </c>
      <c r="AA4" t="s">
        <v>16</v>
      </c>
      <c r="AB4" t="s">
        <v>11</v>
      </c>
    </row>
    <row r="5" spans="1:28" x14ac:dyDescent="0.25">
      <c r="A5" t="s">
        <v>29</v>
      </c>
      <c r="B5" s="3">
        <v>0.58539468159338348</v>
      </c>
      <c r="C5" s="3">
        <v>0.30004407556292906</v>
      </c>
      <c r="D5" s="3">
        <v>0.11456124284368732</v>
      </c>
      <c r="J5" t="s">
        <v>29</v>
      </c>
      <c r="K5" s="3">
        <v>0.44542726593758986</v>
      </c>
      <c r="L5" s="3">
        <v>6.741335265629729E-2</v>
      </c>
      <c r="M5" s="3">
        <v>5.857110598168766E-2</v>
      </c>
      <c r="N5" s="3">
        <v>0.16782906788474999</v>
      </c>
      <c r="O5" s="3">
        <v>0.2607592075396758</v>
      </c>
      <c r="U5" t="s">
        <v>29</v>
      </c>
      <c r="V5" s="3">
        <v>0.51454571891764123</v>
      </c>
      <c r="W5" s="3">
        <v>2.4186800258954137E-2</v>
      </c>
      <c r="X5" s="3">
        <v>4.0468139081412141E-2</v>
      </c>
      <c r="Y5" s="3">
        <v>7.0895819866266294E-2</v>
      </c>
      <c r="Z5" s="3">
        <v>0.16444565499610794</v>
      </c>
      <c r="AA5" s="3">
        <v>7.9900379898408369E-2</v>
      </c>
      <c r="AB5" s="3">
        <v>0.10555748698121109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A99F9-AF17-43A5-85AB-030734B1C64D}">
  <dimension ref="A1:U451"/>
  <sheetViews>
    <sheetView tabSelected="1" zoomScale="130" zoomScaleNormal="130" workbookViewId="0">
      <selection activeCell="J2" sqref="J2"/>
    </sheetView>
  </sheetViews>
  <sheetFormatPr baseColWidth="10" defaultColWidth="11.7109375" defaultRowHeight="15" x14ac:dyDescent="0.25"/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30</v>
      </c>
      <c r="F1" t="s">
        <v>31</v>
      </c>
      <c r="G1" t="s">
        <v>32</v>
      </c>
      <c r="H1" t="s">
        <v>33</v>
      </c>
      <c r="I1" t="s">
        <v>20</v>
      </c>
      <c r="J1" t="s">
        <v>21</v>
      </c>
      <c r="K1" t="s">
        <v>22</v>
      </c>
      <c r="M1" t="s">
        <v>18</v>
      </c>
      <c r="N1" t="s">
        <v>19</v>
      </c>
      <c r="O1" t="s">
        <v>24</v>
      </c>
      <c r="P1" t="s">
        <v>23</v>
      </c>
      <c r="Q1" t="s">
        <v>25</v>
      </c>
      <c r="R1" t="s">
        <v>26</v>
      </c>
      <c r="T1" t="s">
        <v>27</v>
      </c>
      <c r="U1" t="s">
        <v>28</v>
      </c>
    </row>
    <row r="2" spans="1:21" x14ac:dyDescent="0.25">
      <c r="A2" t="s">
        <v>4</v>
      </c>
      <c r="B2">
        <v>8302</v>
      </c>
      <c r="C2" t="s">
        <v>34</v>
      </c>
      <c r="D2" t="s">
        <v>35</v>
      </c>
      <c r="E2" t="s">
        <v>9</v>
      </c>
      <c r="F2" t="s">
        <v>11</v>
      </c>
      <c r="G2" t="s">
        <v>12</v>
      </c>
      <c r="H2" t="s">
        <v>15</v>
      </c>
      <c r="I2" s="1">
        <f>SUMIF($T$2:$T$3,Sheet1[[#This Row],[sexo]],$U$2:$U$3)</f>
        <v>0.48</v>
      </c>
      <c r="J2" s="1">
        <f>SUMIF($M$2:$M$4,Sheet1[[#This Row],[municipio]],$R$2:$R$4)</f>
        <v>1.4832473113276523</v>
      </c>
      <c r="K2" s="1">
        <f>PRODUCT(Sheet1[[#This Row],[pond_sex]],Sheet1[[#This Row],[pond_mun]])</f>
        <v>0.71195870943727313</v>
      </c>
      <c r="M2" t="s">
        <v>34</v>
      </c>
      <c r="N2">
        <v>595063</v>
      </c>
      <c r="O2">
        <f>N2/SUM($N$2:$N$4)</f>
        <v>0.65922102725673437</v>
      </c>
      <c r="P2">
        <f>COUNTIF(Sheet1[municipio],M2)</f>
        <v>200</v>
      </c>
      <c r="Q2">
        <f>O2*SUM($P$2:$P$4)</f>
        <v>296.64946226553047</v>
      </c>
      <c r="R2">
        <f>IF(Q2/P2&gt;2,2,IF(Q2/P2&lt;0.5,0.5,Q2/P2))</f>
        <v>1.4832473113276523</v>
      </c>
      <c r="T2" t="s">
        <v>4</v>
      </c>
      <c r="U2">
        <v>0.48</v>
      </c>
    </row>
    <row r="3" spans="1:21" x14ac:dyDescent="0.25">
      <c r="A3" t="s">
        <v>4</v>
      </c>
      <c r="B3">
        <v>39810</v>
      </c>
      <c r="C3" t="s">
        <v>34</v>
      </c>
      <c r="D3" t="s">
        <v>35</v>
      </c>
      <c r="E3" t="s">
        <v>9</v>
      </c>
      <c r="F3" t="s">
        <v>11</v>
      </c>
      <c r="G3" t="s">
        <v>17</v>
      </c>
      <c r="H3" t="s">
        <v>7</v>
      </c>
      <c r="I3" s="1">
        <f>SUMIF($T$2:$T$3,Sheet1[[#This Row],[sexo]],$U$2:$U$3)</f>
        <v>0.48</v>
      </c>
      <c r="J3" s="1">
        <f>SUMIF($M$2:$M$4,Sheet1[[#This Row],[municipio]],$R$2:$R$4)</f>
        <v>1.4832473113276523</v>
      </c>
      <c r="K3" s="1">
        <f>PRODUCT(Sheet1[[#This Row],[pond_sex]],Sheet1[[#This Row],[pond_mun]])</f>
        <v>0.71195870943727313</v>
      </c>
      <c r="M3" t="s">
        <v>40</v>
      </c>
      <c r="N3">
        <v>208654</v>
      </c>
      <c r="O3">
        <f t="shared" ref="O3" si="0">N3/SUM($N$2:$N$4)</f>
        <v>0.23115049031989329</v>
      </c>
      <c r="P3">
        <f>COUNTIF(Sheet1[municipio],M3)</f>
        <v>150</v>
      </c>
      <c r="Q3">
        <f t="shared" ref="Q3" si="1">O3*SUM($P$2:$P$4)</f>
        <v>104.01772064395198</v>
      </c>
      <c r="R3">
        <f>IF(Q3/P3&gt;2,2,IF(Q3/P3&lt;0.5,0.5,Q3/P3))</f>
        <v>0.69345147095967985</v>
      </c>
      <c r="T3" t="s">
        <v>8</v>
      </c>
      <c r="U3">
        <v>0.52</v>
      </c>
    </row>
    <row r="4" spans="1:21" x14ac:dyDescent="0.25">
      <c r="A4" t="s">
        <v>8</v>
      </c>
      <c r="B4">
        <v>39799</v>
      </c>
      <c r="C4" t="s">
        <v>34</v>
      </c>
      <c r="D4" t="s">
        <v>35</v>
      </c>
      <c r="E4" t="s">
        <v>5</v>
      </c>
      <c r="F4" t="s">
        <v>37</v>
      </c>
      <c r="G4" t="s">
        <v>6</v>
      </c>
      <c r="H4" t="s">
        <v>15</v>
      </c>
      <c r="I4" s="1">
        <f>SUMIF($T$2:$T$3,Sheet1[[#This Row],[sexo]],$U$2:$U$3)</f>
        <v>0.52</v>
      </c>
      <c r="J4" s="1">
        <f>SUMIF($M$2:$M$4,Sheet1[[#This Row],[municipio]],$R$2:$R$4)</f>
        <v>1.4832473113276523</v>
      </c>
      <c r="K4" s="1">
        <f>PRODUCT(Sheet1[[#This Row],[pond_sex]],Sheet1[[#This Row],[pond_mun]])</f>
        <v>0.77128860189037918</v>
      </c>
      <c r="M4" t="s">
        <v>41</v>
      </c>
      <c r="N4">
        <v>98959</v>
      </c>
      <c r="O4">
        <f t="shared" ref="O4" si="2">N4/SUM($N$2:$N$4)</f>
        <v>0.10962848242337228</v>
      </c>
      <c r="P4">
        <f>COUNTIF(Sheet1[municipio],M4)</f>
        <v>100</v>
      </c>
      <c r="Q4">
        <f t="shared" ref="Q4" si="3">O4*SUM($P$2:$P$4)</f>
        <v>49.33281709051753</v>
      </c>
      <c r="R4">
        <f>IF(Q4/P4&gt;2,2,IF(Q4/P4&lt;0.5,0.5,Q4/P4))</f>
        <v>0.5</v>
      </c>
    </row>
    <row r="5" spans="1:21" x14ac:dyDescent="0.25">
      <c r="A5" t="s">
        <v>4</v>
      </c>
      <c r="B5">
        <v>39630</v>
      </c>
      <c r="C5" t="s">
        <v>34</v>
      </c>
      <c r="D5" t="s">
        <v>35</v>
      </c>
      <c r="E5" t="s">
        <v>9</v>
      </c>
      <c r="F5" t="s">
        <v>37</v>
      </c>
      <c r="G5" t="s">
        <v>10</v>
      </c>
      <c r="H5" t="s">
        <v>15</v>
      </c>
      <c r="I5" s="1">
        <f>SUMIF($T$2:$T$3,Sheet1[[#This Row],[sexo]],$U$2:$U$3)</f>
        <v>0.48</v>
      </c>
      <c r="J5" s="1">
        <f>SUMIF($M$2:$M$4,Sheet1[[#This Row],[municipio]],$R$2:$R$4)</f>
        <v>1.4832473113276523</v>
      </c>
      <c r="K5" s="1">
        <f>PRODUCT(Sheet1[[#This Row],[pond_sex]],Sheet1[[#This Row],[pond_mun]])</f>
        <v>0.71195870943727313</v>
      </c>
    </row>
    <row r="6" spans="1:21" x14ac:dyDescent="0.25">
      <c r="A6" t="s">
        <v>4</v>
      </c>
      <c r="B6">
        <v>39670</v>
      </c>
      <c r="C6" t="s">
        <v>34</v>
      </c>
      <c r="D6" t="s">
        <v>35</v>
      </c>
      <c r="E6" t="s">
        <v>9</v>
      </c>
      <c r="F6" t="s">
        <v>39</v>
      </c>
      <c r="G6" t="s">
        <v>6</v>
      </c>
      <c r="H6" t="s">
        <v>7</v>
      </c>
      <c r="I6" s="1">
        <f>SUMIF($T$2:$T$3,Sheet1[[#This Row],[sexo]],$U$2:$U$3)</f>
        <v>0.48</v>
      </c>
      <c r="J6" s="1">
        <f>SUMIF($M$2:$M$4,Sheet1[[#This Row],[municipio]],$R$2:$R$4)</f>
        <v>1.4832473113276523</v>
      </c>
      <c r="K6" s="1">
        <f>PRODUCT(Sheet1[[#This Row],[pond_sex]],Sheet1[[#This Row],[pond_mun]])</f>
        <v>0.71195870943727313</v>
      </c>
    </row>
    <row r="7" spans="1:21" x14ac:dyDescent="0.25">
      <c r="A7" t="s">
        <v>8</v>
      </c>
      <c r="B7">
        <v>39690</v>
      </c>
      <c r="C7" t="s">
        <v>34</v>
      </c>
      <c r="D7" t="s">
        <v>35</v>
      </c>
      <c r="E7" t="s">
        <v>5</v>
      </c>
      <c r="F7" t="s">
        <v>11</v>
      </c>
      <c r="G7" t="s">
        <v>6</v>
      </c>
      <c r="H7" t="s">
        <v>7</v>
      </c>
      <c r="I7" s="1">
        <f>SUMIF($T$2:$T$3,Sheet1[[#This Row],[sexo]],$U$2:$U$3)</f>
        <v>0.52</v>
      </c>
      <c r="J7" s="1">
        <f>SUMIF($M$2:$M$4,Sheet1[[#This Row],[municipio]],$R$2:$R$4)</f>
        <v>1.4832473113276523</v>
      </c>
      <c r="K7" s="1">
        <f>PRODUCT(Sheet1[[#This Row],[pond_sex]],Sheet1[[#This Row],[pond_mun]])</f>
        <v>0.77128860189037918</v>
      </c>
    </row>
    <row r="8" spans="1:21" x14ac:dyDescent="0.25">
      <c r="A8" t="s">
        <v>8</v>
      </c>
      <c r="B8">
        <v>39690</v>
      </c>
      <c r="C8" t="s">
        <v>34</v>
      </c>
      <c r="D8" t="s">
        <v>35</v>
      </c>
      <c r="E8" t="s">
        <v>5</v>
      </c>
      <c r="F8" t="s">
        <v>39</v>
      </c>
      <c r="G8" t="s">
        <v>6</v>
      </c>
      <c r="H8" t="s">
        <v>15</v>
      </c>
      <c r="I8" s="1">
        <f>SUMIF($T$2:$T$3,Sheet1[[#This Row],[sexo]],$U$2:$U$3)</f>
        <v>0.52</v>
      </c>
      <c r="J8" s="1">
        <f>SUMIF($M$2:$M$4,Sheet1[[#This Row],[municipio]],$R$2:$R$4)</f>
        <v>1.4832473113276523</v>
      </c>
      <c r="K8" s="1">
        <f>PRODUCT(Sheet1[[#This Row],[pond_sex]],Sheet1[[#This Row],[pond_mun]])</f>
        <v>0.77128860189037918</v>
      </c>
    </row>
    <row r="9" spans="1:21" x14ac:dyDescent="0.25">
      <c r="A9" t="s">
        <v>4</v>
      </c>
      <c r="B9">
        <v>39840</v>
      </c>
      <c r="C9" t="s">
        <v>34</v>
      </c>
      <c r="D9" t="s">
        <v>35</v>
      </c>
      <c r="E9" t="s">
        <v>9</v>
      </c>
      <c r="F9" t="s">
        <v>37</v>
      </c>
      <c r="G9" t="s">
        <v>14</v>
      </c>
      <c r="H9" t="s">
        <v>7</v>
      </c>
      <c r="I9" s="1">
        <f>SUMIF($T$2:$T$3,Sheet1[[#This Row],[sexo]],$U$2:$U$3)</f>
        <v>0.48</v>
      </c>
      <c r="J9" s="1">
        <f>SUMIF($M$2:$M$4,Sheet1[[#This Row],[municipio]],$R$2:$R$4)</f>
        <v>1.4832473113276523</v>
      </c>
      <c r="K9" s="1">
        <f>PRODUCT(Sheet1[[#This Row],[pond_sex]],Sheet1[[#This Row],[pond_mun]])</f>
        <v>0.71195870943727313</v>
      </c>
    </row>
    <row r="10" spans="1:21" x14ac:dyDescent="0.25">
      <c r="A10" t="s">
        <v>4</v>
      </c>
      <c r="B10">
        <v>39845</v>
      </c>
      <c r="C10" t="s">
        <v>34</v>
      </c>
      <c r="D10" t="s">
        <v>35</v>
      </c>
      <c r="E10" t="s">
        <v>9</v>
      </c>
      <c r="F10" t="s">
        <v>11</v>
      </c>
      <c r="G10" t="s">
        <v>16</v>
      </c>
      <c r="H10" t="s">
        <v>7</v>
      </c>
      <c r="I10" s="1">
        <f>SUMIF($T$2:$T$3,Sheet1[[#This Row],[sexo]],$U$2:$U$3)</f>
        <v>0.48</v>
      </c>
      <c r="J10" s="1">
        <f>SUMIF($M$2:$M$4,Sheet1[[#This Row],[municipio]],$R$2:$R$4)</f>
        <v>1.4832473113276523</v>
      </c>
      <c r="K10" s="1">
        <f>PRODUCT(Sheet1[[#This Row],[pond_sex]],Sheet1[[#This Row],[pond_mun]])</f>
        <v>0.71195870943727313</v>
      </c>
    </row>
    <row r="11" spans="1:21" x14ac:dyDescent="0.25">
      <c r="A11" t="s">
        <v>8</v>
      </c>
      <c r="B11">
        <v>39850</v>
      </c>
      <c r="C11" t="s">
        <v>34</v>
      </c>
      <c r="D11" t="s">
        <v>35</v>
      </c>
      <c r="E11" t="s">
        <v>9</v>
      </c>
      <c r="F11" t="s">
        <v>39</v>
      </c>
      <c r="G11" t="s">
        <v>6</v>
      </c>
      <c r="H11" t="s">
        <v>15</v>
      </c>
      <c r="I11" s="1">
        <f>SUMIF($T$2:$T$3,Sheet1[[#This Row],[sexo]],$U$2:$U$3)</f>
        <v>0.52</v>
      </c>
      <c r="J11" s="1">
        <f>SUMIF($M$2:$M$4,Sheet1[[#This Row],[municipio]],$R$2:$R$4)</f>
        <v>1.4832473113276523</v>
      </c>
      <c r="K11" s="1">
        <f>PRODUCT(Sheet1[[#This Row],[pond_sex]],Sheet1[[#This Row],[pond_mun]])</f>
        <v>0.77128860189037918</v>
      </c>
    </row>
    <row r="12" spans="1:21" x14ac:dyDescent="0.25">
      <c r="A12" t="s">
        <v>4</v>
      </c>
      <c r="B12">
        <v>39810</v>
      </c>
      <c r="C12" t="s">
        <v>34</v>
      </c>
      <c r="D12" t="s">
        <v>35</v>
      </c>
      <c r="E12" t="s">
        <v>9</v>
      </c>
      <c r="F12" t="s">
        <v>37</v>
      </c>
      <c r="G12" t="s">
        <v>14</v>
      </c>
      <c r="H12" t="s">
        <v>7</v>
      </c>
      <c r="I12" s="1">
        <f>SUMIF($T$2:$T$3,Sheet1[[#This Row],[sexo]],$U$2:$U$3)</f>
        <v>0.48</v>
      </c>
      <c r="J12" s="1">
        <f>SUMIF($M$2:$M$4,Sheet1[[#This Row],[municipio]],$R$2:$R$4)</f>
        <v>1.4832473113276523</v>
      </c>
      <c r="K12" s="1">
        <f>PRODUCT(Sheet1[[#This Row],[pond_sex]],Sheet1[[#This Row],[pond_mun]])</f>
        <v>0.71195870943727313</v>
      </c>
    </row>
    <row r="13" spans="1:21" x14ac:dyDescent="0.25">
      <c r="A13" t="s">
        <v>8</v>
      </c>
      <c r="B13">
        <v>39810</v>
      </c>
      <c r="C13" t="s">
        <v>34</v>
      </c>
      <c r="D13" t="s">
        <v>35</v>
      </c>
      <c r="E13" t="s">
        <v>5</v>
      </c>
      <c r="F13" t="s">
        <v>11</v>
      </c>
      <c r="G13" t="s">
        <v>10</v>
      </c>
      <c r="H13" t="s">
        <v>15</v>
      </c>
      <c r="I13" s="1">
        <f>SUMIF($T$2:$T$3,Sheet1[[#This Row],[sexo]],$U$2:$U$3)</f>
        <v>0.52</v>
      </c>
      <c r="J13" s="1">
        <f>SUMIF($M$2:$M$4,Sheet1[[#This Row],[municipio]],$R$2:$R$4)</f>
        <v>1.4832473113276523</v>
      </c>
      <c r="K13" s="1">
        <f>PRODUCT(Sheet1[[#This Row],[pond_sex]],Sheet1[[#This Row],[pond_mun]])</f>
        <v>0.77128860189037918</v>
      </c>
    </row>
    <row r="14" spans="1:21" x14ac:dyDescent="0.25">
      <c r="A14" t="s">
        <v>4</v>
      </c>
      <c r="B14">
        <v>39906</v>
      </c>
      <c r="C14" t="s">
        <v>34</v>
      </c>
      <c r="D14" t="s">
        <v>35</v>
      </c>
      <c r="E14" t="s">
        <v>9</v>
      </c>
      <c r="F14" t="s">
        <v>37</v>
      </c>
      <c r="G14" t="s">
        <v>14</v>
      </c>
      <c r="H14" t="s">
        <v>15</v>
      </c>
      <c r="I14" s="1">
        <f>SUMIF($T$2:$T$3,Sheet1[[#This Row],[sexo]],$U$2:$U$3)</f>
        <v>0.48</v>
      </c>
      <c r="J14" s="1">
        <f>SUMIF($M$2:$M$4,Sheet1[[#This Row],[municipio]],$R$2:$R$4)</f>
        <v>1.4832473113276523</v>
      </c>
      <c r="K14" s="1">
        <f>PRODUCT(Sheet1[[#This Row],[pond_sex]],Sheet1[[#This Row],[pond_mun]])</f>
        <v>0.71195870943727313</v>
      </c>
    </row>
    <row r="15" spans="1:21" x14ac:dyDescent="0.25">
      <c r="A15" t="s">
        <v>4</v>
      </c>
      <c r="B15">
        <v>39906</v>
      </c>
      <c r="C15" t="s">
        <v>34</v>
      </c>
      <c r="D15" t="s">
        <v>35</v>
      </c>
      <c r="E15" t="s">
        <v>9</v>
      </c>
      <c r="F15" t="s">
        <v>36</v>
      </c>
      <c r="G15" t="s">
        <v>16</v>
      </c>
      <c r="H15" t="s">
        <v>15</v>
      </c>
      <c r="I15" s="1">
        <f>SUMIF($T$2:$T$3,Sheet1[[#This Row],[sexo]],$U$2:$U$3)</f>
        <v>0.48</v>
      </c>
      <c r="J15" s="1">
        <f>SUMIF($M$2:$M$4,Sheet1[[#This Row],[municipio]],$R$2:$R$4)</f>
        <v>1.4832473113276523</v>
      </c>
      <c r="K15" s="1">
        <f>PRODUCT(Sheet1[[#This Row],[pond_sex]],Sheet1[[#This Row],[pond_mun]])</f>
        <v>0.71195870943727313</v>
      </c>
    </row>
    <row r="16" spans="1:21" x14ac:dyDescent="0.25">
      <c r="A16" t="s">
        <v>8</v>
      </c>
      <c r="B16">
        <v>39810</v>
      </c>
      <c r="C16" t="s">
        <v>34</v>
      </c>
      <c r="D16" t="s">
        <v>35</v>
      </c>
      <c r="E16" t="s">
        <v>9</v>
      </c>
      <c r="F16" t="s">
        <v>37</v>
      </c>
      <c r="G16" t="s">
        <v>14</v>
      </c>
      <c r="H16" t="s">
        <v>15</v>
      </c>
      <c r="I16" s="1">
        <f>SUMIF($T$2:$T$3,Sheet1[[#This Row],[sexo]],$U$2:$U$3)</f>
        <v>0.52</v>
      </c>
      <c r="J16" s="1">
        <f>SUMIF($M$2:$M$4,Sheet1[[#This Row],[municipio]],$R$2:$R$4)</f>
        <v>1.4832473113276523</v>
      </c>
      <c r="K16" s="1">
        <f>PRODUCT(Sheet1[[#This Row],[pond_sex]],Sheet1[[#This Row],[pond_mun]])</f>
        <v>0.77128860189037918</v>
      </c>
    </row>
    <row r="17" spans="1:11" x14ac:dyDescent="0.25">
      <c r="A17" t="s">
        <v>4</v>
      </c>
      <c r="B17">
        <v>39810</v>
      </c>
      <c r="C17" t="s">
        <v>34</v>
      </c>
      <c r="D17" t="s">
        <v>35</v>
      </c>
      <c r="E17" t="s">
        <v>9</v>
      </c>
      <c r="F17" t="s">
        <v>39</v>
      </c>
      <c r="G17" t="s">
        <v>6</v>
      </c>
      <c r="H17" t="s">
        <v>7</v>
      </c>
      <c r="I17" s="1">
        <f>SUMIF($T$2:$T$3,Sheet1[[#This Row],[sexo]],$U$2:$U$3)</f>
        <v>0.48</v>
      </c>
      <c r="J17" s="1">
        <f>SUMIF($M$2:$M$4,Sheet1[[#This Row],[municipio]],$R$2:$R$4)</f>
        <v>1.4832473113276523</v>
      </c>
      <c r="K17" s="1">
        <f>PRODUCT(Sheet1[[#This Row],[pond_sex]],Sheet1[[#This Row],[pond_mun]])</f>
        <v>0.71195870943727313</v>
      </c>
    </row>
    <row r="18" spans="1:11" x14ac:dyDescent="0.25">
      <c r="A18" t="s">
        <v>4</v>
      </c>
      <c r="B18">
        <v>39810</v>
      </c>
      <c r="C18" t="s">
        <v>34</v>
      </c>
      <c r="D18" t="s">
        <v>35</v>
      </c>
      <c r="E18" t="s">
        <v>5</v>
      </c>
      <c r="F18" t="s">
        <v>11</v>
      </c>
      <c r="G18" t="s">
        <v>12</v>
      </c>
      <c r="H18" t="s">
        <v>15</v>
      </c>
      <c r="I18" s="1">
        <f>SUMIF($T$2:$T$3,Sheet1[[#This Row],[sexo]],$U$2:$U$3)</f>
        <v>0.48</v>
      </c>
      <c r="J18" s="1">
        <f>SUMIF($M$2:$M$4,Sheet1[[#This Row],[municipio]],$R$2:$R$4)</f>
        <v>1.4832473113276523</v>
      </c>
      <c r="K18" s="1">
        <f>PRODUCT(Sheet1[[#This Row],[pond_sex]],Sheet1[[#This Row],[pond_mun]])</f>
        <v>0.71195870943727313</v>
      </c>
    </row>
    <row r="19" spans="1:11" x14ac:dyDescent="0.25">
      <c r="A19" t="s">
        <v>4</v>
      </c>
      <c r="B19">
        <v>39350</v>
      </c>
      <c r="C19" t="s">
        <v>34</v>
      </c>
      <c r="D19" t="s">
        <v>35</v>
      </c>
      <c r="E19" t="s">
        <v>13</v>
      </c>
      <c r="F19" t="s">
        <v>38</v>
      </c>
      <c r="G19" t="s">
        <v>17</v>
      </c>
      <c r="H19" t="s">
        <v>7</v>
      </c>
      <c r="I19" s="1">
        <f>SUMIF($T$2:$T$3,Sheet1[[#This Row],[sexo]],$U$2:$U$3)</f>
        <v>0.48</v>
      </c>
      <c r="J19" s="1">
        <f>SUMIF($M$2:$M$4,Sheet1[[#This Row],[municipio]],$R$2:$R$4)</f>
        <v>1.4832473113276523</v>
      </c>
      <c r="K19" s="1">
        <f>PRODUCT(Sheet1[[#This Row],[pond_sex]],Sheet1[[#This Row],[pond_mun]])</f>
        <v>0.71195870943727313</v>
      </c>
    </row>
    <row r="20" spans="1:11" x14ac:dyDescent="0.25">
      <c r="A20" t="s">
        <v>4</v>
      </c>
      <c r="B20">
        <v>39850</v>
      </c>
      <c r="C20" t="s">
        <v>34</v>
      </c>
      <c r="D20" t="s">
        <v>35</v>
      </c>
      <c r="E20" t="s">
        <v>9</v>
      </c>
      <c r="F20" t="s">
        <v>38</v>
      </c>
      <c r="G20" t="s">
        <v>10</v>
      </c>
      <c r="H20" t="s">
        <v>7</v>
      </c>
      <c r="I20" s="1">
        <f>SUMIF($T$2:$T$3,Sheet1[[#This Row],[sexo]],$U$2:$U$3)</f>
        <v>0.48</v>
      </c>
      <c r="J20" s="1">
        <f>SUMIF($M$2:$M$4,Sheet1[[#This Row],[municipio]],$R$2:$R$4)</f>
        <v>1.4832473113276523</v>
      </c>
      <c r="K20" s="1">
        <f>PRODUCT(Sheet1[[#This Row],[pond_sex]],Sheet1[[#This Row],[pond_mun]])</f>
        <v>0.71195870943727313</v>
      </c>
    </row>
    <row r="21" spans="1:11" x14ac:dyDescent="0.25">
      <c r="A21" t="s">
        <v>8</v>
      </c>
      <c r="B21">
        <v>39700</v>
      </c>
      <c r="C21" t="s">
        <v>34</v>
      </c>
      <c r="D21" t="s">
        <v>35</v>
      </c>
      <c r="E21" t="s">
        <v>9</v>
      </c>
      <c r="F21" t="s">
        <v>39</v>
      </c>
      <c r="G21" t="s">
        <v>6</v>
      </c>
      <c r="H21" t="s">
        <v>7</v>
      </c>
      <c r="I21" s="1">
        <f>SUMIF($T$2:$T$3,Sheet1[[#This Row],[sexo]],$U$2:$U$3)</f>
        <v>0.52</v>
      </c>
      <c r="J21" s="1">
        <f>SUMIF($M$2:$M$4,Sheet1[[#This Row],[municipio]],$R$2:$R$4)</f>
        <v>1.4832473113276523</v>
      </c>
      <c r="K21" s="1">
        <f>PRODUCT(Sheet1[[#This Row],[pond_sex]],Sheet1[[#This Row],[pond_mun]])</f>
        <v>0.77128860189037918</v>
      </c>
    </row>
    <row r="22" spans="1:11" x14ac:dyDescent="0.25">
      <c r="A22" t="s">
        <v>8</v>
      </c>
      <c r="B22">
        <v>39540</v>
      </c>
      <c r="C22" t="s">
        <v>34</v>
      </c>
      <c r="D22" t="s">
        <v>35</v>
      </c>
      <c r="E22" t="s">
        <v>9</v>
      </c>
      <c r="F22" t="s">
        <v>39</v>
      </c>
      <c r="G22" t="s">
        <v>6</v>
      </c>
      <c r="H22" t="s">
        <v>15</v>
      </c>
      <c r="I22" s="1">
        <f>SUMIF($T$2:$T$3,Sheet1[[#This Row],[sexo]],$U$2:$U$3)</f>
        <v>0.52</v>
      </c>
      <c r="J22" s="1">
        <f>SUMIF($M$2:$M$4,Sheet1[[#This Row],[municipio]],$R$2:$R$4)</f>
        <v>1.4832473113276523</v>
      </c>
      <c r="K22" s="1">
        <f>PRODUCT(Sheet1[[#This Row],[pond_sex]],Sheet1[[#This Row],[pond_mun]])</f>
        <v>0.77128860189037918</v>
      </c>
    </row>
    <row r="23" spans="1:11" x14ac:dyDescent="0.25">
      <c r="A23" t="s">
        <v>4</v>
      </c>
      <c r="B23">
        <v>39700</v>
      </c>
      <c r="C23" t="s">
        <v>34</v>
      </c>
      <c r="D23" t="s">
        <v>35</v>
      </c>
      <c r="E23" t="s">
        <v>9</v>
      </c>
      <c r="F23" t="s">
        <v>39</v>
      </c>
      <c r="G23" t="s">
        <v>6</v>
      </c>
      <c r="H23" t="s">
        <v>7</v>
      </c>
      <c r="I23" s="1">
        <f>SUMIF($T$2:$T$3,Sheet1[[#This Row],[sexo]],$U$2:$U$3)</f>
        <v>0.48</v>
      </c>
      <c r="J23" s="1">
        <f>SUMIF($M$2:$M$4,Sheet1[[#This Row],[municipio]],$R$2:$R$4)</f>
        <v>1.4832473113276523</v>
      </c>
      <c r="K23" s="1">
        <f>PRODUCT(Sheet1[[#This Row],[pond_sex]],Sheet1[[#This Row],[pond_mun]])</f>
        <v>0.71195870943727313</v>
      </c>
    </row>
    <row r="24" spans="1:11" x14ac:dyDescent="0.25">
      <c r="A24" t="s">
        <v>8</v>
      </c>
      <c r="B24">
        <v>39890</v>
      </c>
      <c r="C24" t="s">
        <v>34</v>
      </c>
      <c r="D24" t="s">
        <v>35</v>
      </c>
      <c r="E24" t="s">
        <v>9</v>
      </c>
      <c r="F24" t="s">
        <v>39</v>
      </c>
      <c r="G24" t="s">
        <v>6</v>
      </c>
      <c r="H24" t="s">
        <v>7</v>
      </c>
      <c r="I24" s="1">
        <f>SUMIF($T$2:$T$3,Sheet1[[#This Row],[sexo]],$U$2:$U$3)</f>
        <v>0.52</v>
      </c>
      <c r="J24" s="1">
        <f>SUMIF($M$2:$M$4,Sheet1[[#This Row],[municipio]],$R$2:$R$4)</f>
        <v>1.4832473113276523</v>
      </c>
      <c r="K24" s="1">
        <f>PRODUCT(Sheet1[[#This Row],[pond_sex]],Sheet1[[#This Row],[pond_mun]])</f>
        <v>0.77128860189037918</v>
      </c>
    </row>
    <row r="25" spans="1:11" x14ac:dyDescent="0.25">
      <c r="A25" t="s">
        <v>4</v>
      </c>
      <c r="B25">
        <v>39700</v>
      </c>
      <c r="C25" t="s">
        <v>34</v>
      </c>
      <c r="D25" t="s">
        <v>35</v>
      </c>
      <c r="E25" t="s">
        <v>13</v>
      </c>
      <c r="F25" t="s">
        <v>11</v>
      </c>
      <c r="G25" t="s">
        <v>6</v>
      </c>
      <c r="H25" t="s">
        <v>7</v>
      </c>
      <c r="I25" s="1">
        <f>SUMIF($T$2:$T$3,Sheet1[[#This Row],[sexo]],$U$2:$U$3)</f>
        <v>0.48</v>
      </c>
      <c r="J25" s="1">
        <f>SUMIF($M$2:$M$4,Sheet1[[#This Row],[municipio]],$R$2:$R$4)</f>
        <v>1.4832473113276523</v>
      </c>
      <c r="K25" s="1">
        <f>PRODUCT(Sheet1[[#This Row],[pond_sex]],Sheet1[[#This Row],[pond_mun]])</f>
        <v>0.71195870943727313</v>
      </c>
    </row>
    <row r="26" spans="1:11" x14ac:dyDescent="0.25">
      <c r="A26" t="s">
        <v>4</v>
      </c>
      <c r="B26">
        <v>39715</v>
      </c>
      <c r="C26" t="s">
        <v>34</v>
      </c>
      <c r="D26" t="s">
        <v>35</v>
      </c>
      <c r="E26" t="s">
        <v>9</v>
      </c>
      <c r="F26" t="s">
        <v>39</v>
      </c>
      <c r="G26" t="s">
        <v>6</v>
      </c>
      <c r="H26" t="s">
        <v>15</v>
      </c>
      <c r="I26" s="1">
        <f>SUMIF($T$2:$T$3,Sheet1[[#This Row],[sexo]],$U$2:$U$3)</f>
        <v>0.48</v>
      </c>
      <c r="J26" s="1">
        <f>SUMIF($M$2:$M$4,Sheet1[[#This Row],[municipio]],$R$2:$R$4)</f>
        <v>1.4832473113276523</v>
      </c>
      <c r="K26" s="1">
        <f>PRODUCT(Sheet1[[#This Row],[pond_sex]],Sheet1[[#This Row],[pond_mun]])</f>
        <v>0.71195870943727313</v>
      </c>
    </row>
    <row r="27" spans="1:11" x14ac:dyDescent="0.25">
      <c r="A27" t="s">
        <v>8</v>
      </c>
      <c r="B27">
        <v>39660</v>
      </c>
      <c r="C27" t="s">
        <v>34</v>
      </c>
      <c r="D27" t="s">
        <v>35</v>
      </c>
      <c r="E27" t="s">
        <v>9</v>
      </c>
      <c r="F27" t="s">
        <v>39</v>
      </c>
      <c r="G27" t="s">
        <v>6</v>
      </c>
      <c r="H27" t="s">
        <v>7</v>
      </c>
      <c r="I27" s="1">
        <f>SUMIF($T$2:$T$3,Sheet1[[#This Row],[sexo]],$U$2:$U$3)</f>
        <v>0.52</v>
      </c>
      <c r="J27" s="1">
        <f>SUMIF($M$2:$M$4,Sheet1[[#This Row],[municipio]],$R$2:$R$4)</f>
        <v>1.4832473113276523</v>
      </c>
      <c r="K27" s="1">
        <f>PRODUCT(Sheet1[[#This Row],[pond_sex]],Sheet1[[#This Row],[pond_mun]])</f>
        <v>0.77128860189037918</v>
      </c>
    </row>
    <row r="28" spans="1:11" x14ac:dyDescent="0.25">
      <c r="A28" t="s">
        <v>8</v>
      </c>
      <c r="B28">
        <v>39810</v>
      </c>
      <c r="C28" t="s">
        <v>34</v>
      </c>
      <c r="D28" t="s">
        <v>35</v>
      </c>
      <c r="E28" t="s">
        <v>9</v>
      </c>
      <c r="F28" t="s">
        <v>39</v>
      </c>
      <c r="G28" t="s">
        <v>6</v>
      </c>
      <c r="H28" t="s">
        <v>15</v>
      </c>
      <c r="I28" s="1">
        <f>SUMIF($T$2:$T$3,Sheet1[[#This Row],[sexo]],$U$2:$U$3)</f>
        <v>0.52</v>
      </c>
      <c r="J28" s="1">
        <f>SUMIF($M$2:$M$4,Sheet1[[#This Row],[municipio]],$R$2:$R$4)</f>
        <v>1.4832473113276523</v>
      </c>
      <c r="K28" s="1">
        <f>PRODUCT(Sheet1[[#This Row],[pond_sex]],Sheet1[[#This Row],[pond_mun]])</f>
        <v>0.77128860189037918</v>
      </c>
    </row>
    <row r="29" spans="1:11" x14ac:dyDescent="0.25">
      <c r="A29" t="s">
        <v>8</v>
      </c>
      <c r="B29">
        <v>77375</v>
      </c>
      <c r="C29" t="s">
        <v>34</v>
      </c>
      <c r="D29" t="s">
        <v>35</v>
      </c>
      <c r="E29" t="s">
        <v>5</v>
      </c>
      <c r="F29" t="s">
        <v>39</v>
      </c>
      <c r="G29" t="s">
        <v>11</v>
      </c>
      <c r="H29" t="s">
        <v>15</v>
      </c>
      <c r="I29" s="1">
        <f>SUMIF($T$2:$T$3,Sheet1[[#This Row],[sexo]],$U$2:$U$3)</f>
        <v>0.52</v>
      </c>
      <c r="J29" s="1">
        <f>SUMIF($M$2:$M$4,Sheet1[[#This Row],[municipio]],$R$2:$R$4)</f>
        <v>1.4832473113276523</v>
      </c>
      <c r="K29" s="1">
        <f>PRODUCT(Sheet1[[#This Row],[pond_sex]],Sheet1[[#This Row],[pond_mun]])</f>
        <v>0.77128860189037918</v>
      </c>
    </row>
    <row r="30" spans="1:11" x14ac:dyDescent="0.25">
      <c r="A30" t="s">
        <v>4</v>
      </c>
      <c r="B30">
        <v>39810</v>
      </c>
      <c r="C30" t="s">
        <v>34</v>
      </c>
      <c r="D30" t="s">
        <v>35</v>
      </c>
      <c r="E30" t="s">
        <v>9</v>
      </c>
      <c r="F30" t="s">
        <v>37</v>
      </c>
      <c r="G30" t="s">
        <v>11</v>
      </c>
      <c r="H30" t="s">
        <v>15</v>
      </c>
      <c r="I30" s="1">
        <f>SUMIF($T$2:$T$3,Sheet1[[#This Row],[sexo]],$U$2:$U$3)</f>
        <v>0.48</v>
      </c>
      <c r="J30" s="1">
        <f>SUMIF($M$2:$M$4,Sheet1[[#This Row],[municipio]],$R$2:$R$4)</f>
        <v>1.4832473113276523</v>
      </c>
      <c r="K30" s="1">
        <f>PRODUCT(Sheet1[[#This Row],[pond_sex]],Sheet1[[#This Row],[pond_mun]])</f>
        <v>0.71195870943727313</v>
      </c>
    </row>
    <row r="31" spans="1:11" x14ac:dyDescent="0.25">
      <c r="A31" t="s">
        <v>4</v>
      </c>
      <c r="B31">
        <v>39810</v>
      </c>
      <c r="C31" t="s">
        <v>34</v>
      </c>
      <c r="D31" t="s">
        <v>35</v>
      </c>
      <c r="E31" t="s">
        <v>5</v>
      </c>
      <c r="F31" t="s">
        <v>39</v>
      </c>
      <c r="G31" t="s">
        <v>6</v>
      </c>
      <c r="H31" t="s">
        <v>7</v>
      </c>
      <c r="I31" s="1">
        <f>SUMIF($T$2:$T$3,Sheet1[[#This Row],[sexo]],$U$2:$U$3)</f>
        <v>0.48</v>
      </c>
      <c r="J31" s="1">
        <f>SUMIF($M$2:$M$4,Sheet1[[#This Row],[municipio]],$R$2:$R$4)</f>
        <v>1.4832473113276523</v>
      </c>
      <c r="K31" s="1">
        <f>PRODUCT(Sheet1[[#This Row],[pond_sex]],Sheet1[[#This Row],[pond_mun]])</f>
        <v>0.71195870943727313</v>
      </c>
    </row>
    <row r="32" spans="1:11" x14ac:dyDescent="0.25">
      <c r="A32" t="s">
        <v>4</v>
      </c>
      <c r="B32">
        <v>39880</v>
      </c>
      <c r="C32" t="s">
        <v>34</v>
      </c>
      <c r="D32" t="s">
        <v>35</v>
      </c>
      <c r="E32" t="s">
        <v>9</v>
      </c>
      <c r="F32" t="s">
        <v>39</v>
      </c>
      <c r="G32" t="s">
        <v>6</v>
      </c>
      <c r="H32" t="s">
        <v>7</v>
      </c>
      <c r="I32" s="1">
        <f>SUMIF($T$2:$T$3,Sheet1[[#This Row],[sexo]],$U$2:$U$3)</f>
        <v>0.48</v>
      </c>
      <c r="J32" s="1">
        <f>SUMIF($M$2:$M$4,Sheet1[[#This Row],[municipio]],$R$2:$R$4)</f>
        <v>1.4832473113276523</v>
      </c>
      <c r="K32" s="1">
        <f>PRODUCT(Sheet1[[#This Row],[pond_sex]],Sheet1[[#This Row],[pond_mun]])</f>
        <v>0.71195870943727313</v>
      </c>
    </row>
    <row r="33" spans="1:11" x14ac:dyDescent="0.25">
      <c r="A33" t="s">
        <v>8</v>
      </c>
      <c r="B33">
        <v>39820</v>
      </c>
      <c r="C33" t="s">
        <v>34</v>
      </c>
      <c r="D33" t="s">
        <v>35</v>
      </c>
      <c r="E33" t="s">
        <v>5</v>
      </c>
      <c r="F33" t="s">
        <v>39</v>
      </c>
      <c r="G33" t="s">
        <v>6</v>
      </c>
      <c r="H33" t="s">
        <v>15</v>
      </c>
      <c r="I33" s="1">
        <f>SUMIF($T$2:$T$3,Sheet1[[#This Row],[sexo]],$U$2:$U$3)</f>
        <v>0.52</v>
      </c>
      <c r="J33" s="1">
        <f>SUMIF($M$2:$M$4,Sheet1[[#This Row],[municipio]],$R$2:$R$4)</f>
        <v>1.4832473113276523</v>
      </c>
      <c r="K33" s="1">
        <f>PRODUCT(Sheet1[[#This Row],[pond_sex]],Sheet1[[#This Row],[pond_mun]])</f>
        <v>0.77128860189037918</v>
      </c>
    </row>
    <row r="34" spans="1:11" x14ac:dyDescent="0.25">
      <c r="A34" t="s">
        <v>4</v>
      </c>
      <c r="B34">
        <v>39820</v>
      </c>
      <c r="C34" t="s">
        <v>34</v>
      </c>
      <c r="D34" t="s">
        <v>35</v>
      </c>
      <c r="E34" t="s">
        <v>9</v>
      </c>
      <c r="F34" t="s">
        <v>39</v>
      </c>
      <c r="G34" t="s">
        <v>6</v>
      </c>
      <c r="H34" t="s">
        <v>7</v>
      </c>
      <c r="I34" s="1">
        <f>SUMIF($T$2:$T$3,Sheet1[[#This Row],[sexo]],$U$2:$U$3)</f>
        <v>0.48</v>
      </c>
      <c r="J34" s="1">
        <f>SUMIF($M$2:$M$4,Sheet1[[#This Row],[municipio]],$R$2:$R$4)</f>
        <v>1.4832473113276523</v>
      </c>
      <c r="K34" s="1">
        <f>PRODUCT(Sheet1[[#This Row],[pond_sex]],Sheet1[[#This Row],[pond_mun]])</f>
        <v>0.71195870943727313</v>
      </c>
    </row>
    <row r="35" spans="1:11" x14ac:dyDescent="0.25">
      <c r="A35" t="s">
        <v>4</v>
      </c>
      <c r="B35">
        <v>39910</v>
      </c>
      <c r="C35" t="s">
        <v>34</v>
      </c>
      <c r="D35" t="s">
        <v>35</v>
      </c>
      <c r="E35" t="s">
        <v>5</v>
      </c>
      <c r="F35" t="s">
        <v>39</v>
      </c>
      <c r="G35" t="s">
        <v>6</v>
      </c>
      <c r="H35" t="s">
        <v>15</v>
      </c>
      <c r="I35" s="1">
        <f>SUMIF($T$2:$T$3,Sheet1[[#This Row],[sexo]],$U$2:$U$3)</f>
        <v>0.48</v>
      </c>
      <c r="J35" s="1">
        <f>SUMIF($M$2:$M$4,Sheet1[[#This Row],[municipio]],$R$2:$R$4)</f>
        <v>1.4832473113276523</v>
      </c>
      <c r="K35" s="1">
        <f>PRODUCT(Sheet1[[#This Row],[pond_sex]],Sheet1[[#This Row],[pond_mun]])</f>
        <v>0.71195870943727313</v>
      </c>
    </row>
    <row r="36" spans="1:11" x14ac:dyDescent="0.25">
      <c r="A36" t="s">
        <v>4</v>
      </c>
      <c r="B36">
        <v>39901</v>
      </c>
      <c r="C36" t="s">
        <v>34</v>
      </c>
      <c r="D36" t="s">
        <v>35</v>
      </c>
      <c r="E36" t="s">
        <v>9</v>
      </c>
      <c r="F36" t="s">
        <v>39</v>
      </c>
      <c r="G36" t="s">
        <v>6</v>
      </c>
      <c r="H36" t="s">
        <v>15</v>
      </c>
      <c r="I36" s="1">
        <f>SUMIF($T$2:$T$3,Sheet1[[#This Row],[sexo]],$U$2:$U$3)</f>
        <v>0.48</v>
      </c>
      <c r="J36" s="1">
        <f>SUMIF($M$2:$M$4,Sheet1[[#This Row],[municipio]],$R$2:$R$4)</f>
        <v>1.4832473113276523</v>
      </c>
      <c r="K36" s="1">
        <f>PRODUCT(Sheet1[[#This Row],[pond_sex]],Sheet1[[#This Row],[pond_mun]])</f>
        <v>0.71195870943727313</v>
      </c>
    </row>
    <row r="37" spans="1:11" x14ac:dyDescent="0.25">
      <c r="A37" t="s">
        <v>8</v>
      </c>
      <c r="B37">
        <v>39890</v>
      </c>
      <c r="C37" t="s">
        <v>34</v>
      </c>
      <c r="D37" t="s">
        <v>35</v>
      </c>
      <c r="E37" t="s">
        <v>5</v>
      </c>
      <c r="F37" t="s">
        <v>39</v>
      </c>
      <c r="G37" t="s">
        <v>6</v>
      </c>
      <c r="H37" t="s">
        <v>7</v>
      </c>
      <c r="I37" s="1">
        <f>SUMIF($T$2:$T$3,Sheet1[[#This Row],[sexo]],$U$2:$U$3)</f>
        <v>0.52</v>
      </c>
      <c r="J37" s="1">
        <f>SUMIF($M$2:$M$4,Sheet1[[#This Row],[municipio]],$R$2:$R$4)</f>
        <v>1.4832473113276523</v>
      </c>
      <c r="K37" s="1">
        <f>PRODUCT(Sheet1[[#This Row],[pond_sex]],Sheet1[[#This Row],[pond_mun]])</f>
        <v>0.77128860189037918</v>
      </c>
    </row>
    <row r="38" spans="1:11" x14ac:dyDescent="0.25">
      <c r="A38" t="s">
        <v>4</v>
      </c>
      <c r="B38">
        <v>39700</v>
      </c>
      <c r="C38" t="s">
        <v>34</v>
      </c>
      <c r="D38" t="s">
        <v>35</v>
      </c>
      <c r="E38" t="s">
        <v>9</v>
      </c>
      <c r="F38" t="s">
        <v>39</v>
      </c>
      <c r="G38" t="s">
        <v>6</v>
      </c>
      <c r="H38" t="s">
        <v>7</v>
      </c>
      <c r="I38" s="1">
        <f>SUMIF($T$2:$T$3,Sheet1[[#This Row],[sexo]],$U$2:$U$3)</f>
        <v>0.48</v>
      </c>
      <c r="J38" s="1">
        <f>SUMIF($M$2:$M$4,Sheet1[[#This Row],[municipio]],$R$2:$R$4)</f>
        <v>1.4832473113276523</v>
      </c>
      <c r="K38" s="1">
        <f>PRODUCT(Sheet1[[#This Row],[pond_sex]],Sheet1[[#This Row],[pond_mun]])</f>
        <v>0.71195870943727313</v>
      </c>
    </row>
    <row r="39" spans="1:11" x14ac:dyDescent="0.25">
      <c r="A39" t="s">
        <v>8</v>
      </c>
      <c r="B39">
        <v>39810</v>
      </c>
      <c r="C39" t="s">
        <v>34</v>
      </c>
      <c r="D39" t="s">
        <v>35</v>
      </c>
      <c r="E39" t="s">
        <v>9</v>
      </c>
      <c r="F39" t="s">
        <v>39</v>
      </c>
      <c r="G39" t="s">
        <v>6</v>
      </c>
      <c r="H39" t="s">
        <v>7</v>
      </c>
      <c r="I39" s="1">
        <f>SUMIF($T$2:$T$3,Sheet1[[#This Row],[sexo]],$U$2:$U$3)</f>
        <v>0.52</v>
      </c>
      <c r="J39" s="1">
        <f>SUMIF($M$2:$M$4,Sheet1[[#This Row],[municipio]],$R$2:$R$4)</f>
        <v>1.4832473113276523</v>
      </c>
      <c r="K39" s="1">
        <f>PRODUCT(Sheet1[[#This Row],[pond_sex]],Sheet1[[#This Row],[pond_mun]])</f>
        <v>0.77128860189037918</v>
      </c>
    </row>
    <row r="40" spans="1:11" x14ac:dyDescent="0.25">
      <c r="A40" t="s">
        <v>4</v>
      </c>
      <c r="B40">
        <v>39906</v>
      </c>
      <c r="C40" t="s">
        <v>34</v>
      </c>
      <c r="D40" t="s">
        <v>35</v>
      </c>
      <c r="E40" t="s">
        <v>9</v>
      </c>
      <c r="F40" t="s">
        <v>37</v>
      </c>
      <c r="G40" t="s">
        <v>14</v>
      </c>
      <c r="H40" t="s">
        <v>7</v>
      </c>
      <c r="I40" s="1">
        <f>SUMIF($T$2:$T$3,Sheet1[[#This Row],[sexo]],$U$2:$U$3)</f>
        <v>0.48</v>
      </c>
      <c r="J40" s="1">
        <f>SUMIF($M$2:$M$4,Sheet1[[#This Row],[municipio]],$R$2:$R$4)</f>
        <v>1.4832473113276523</v>
      </c>
      <c r="K40" s="1">
        <f>PRODUCT(Sheet1[[#This Row],[pond_sex]],Sheet1[[#This Row],[pond_mun]])</f>
        <v>0.71195870943727313</v>
      </c>
    </row>
    <row r="41" spans="1:11" x14ac:dyDescent="0.25">
      <c r="A41" t="s">
        <v>4</v>
      </c>
      <c r="B41">
        <v>39690</v>
      </c>
      <c r="C41" t="s">
        <v>34</v>
      </c>
      <c r="D41" t="s">
        <v>35</v>
      </c>
      <c r="E41" t="s">
        <v>9</v>
      </c>
      <c r="F41" t="s">
        <v>38</v>
      </c>
      <c r="G41" t="s">
        <v>10</v>
      </c>
      <c r="H41" t="s">
        <v>7</v>
      </c>
      <c r="I41" s="1">
        <f>SUMIF($T$2:$T$3,Sheet1[[#This Row],[sexo]],$U$2:$U$3)</f>
        <v>0.48</v>
      </c>
      <c r="J41" s="1">
        <f>SUMIF($M$2:$M$4,Sheet1[[#This Row],[municipio]],$R$2:$R$4)</f>
        <v>1.4832473113276523</v>
      </c>
      <c r="K41" s="1">
        <f>PRODUCT(Sheet1[[#This Row],[pond_sex]],Sheet1[[#This Row],[pond_mun]])</f>
        <v>0.71195870943727313</v>
      </c>
    </row>
    <row r="42" spans="1:11" x14ac:dyDescent="0.25">
      <c r="A42" t="s">
        <v>8</v>
      </c>
      <c r="B42">
        <v>39906</v>
      </c>
      <c r="C42" t="s">
        <v>34</v>
      </c>
      <c r="D42" t="s">
        <v>35</v>
      </c>
      <c r="E42" t="s">
        <v>9</v>
      </c>
      <c r="F42" t="s">
        <v>11</v>
      </c>
      <c r="G42" t="s">
        <v>11</v>
      </c>
      <c r="H42" t="s">
        <v>15</v>
      </c>
      <c r="I42" s="1">
        <f>SUMIF($T$2:$T$3,Sheet1[[#This Row],[sexo]],$U$2:$U$3)</f>
        <v>0.52</v>
      </c>
      <c r="J42" s="1">
        <f>SUMIF($M$2:$M$4,Sheet1[[#This Row],[municipio]],$R$2:$R$4)</f>
        <v>1.4832473113276523</v>
      </c>
      <c r="K42" s="1">
        <f>PRODUCT(Sheet1[[#This Row],[pond_sex]],Sheet1[[#This Row],[pond_mun]])</f>
        <v>0.77128860189037918</v>
      </c>
    </row>
    <row r="43" spans="1:11" x14ac:dyDescent="0.25">
      <c r="A43" t="s">
        <v>8</v>
      </c>
      <c r="B43">
        <v>39907</v>
      </c>
      <c r="C43" t="s">
        <v>34</v>
      </c>
      <c r="D43" t="s">
        <v>35</v>
      </c>
      <c r="E43" t="s">
        <v>5</v>
      </c>
      <c r="F43" t="s">
        <v>39</v>
      </c>
      <c r="G43" t="s">
        <v>6</v>
      </c>
      <c r="H43" t="s">
        <v>15</v>
      </c>
      <c r="I43" s="1">
        <f>SUMIF($T$2:$T$3,Sheet1[[#This Row],[sexo]],$U$2:$U$3)</f>
        <v>0.52</v>
      </c>
      <c r="J43" s="1">
        <f>SUMIF($M$2:$M$4,Sheet1[[#This Row],[municipio]],$R$2:$R$4)</f>
        <v>1.4832473113276523</v>
      </c>
      <c r="K43" s="1">
        <f>PRODUCT(Sheet1[[#This Row],[pond_sex]],Sheet1[[#This Row],[pond_mun]])</f>
        <v>0.77128860189037918</v>
      </c>
    </row>
    <row r="44" spans="1:11" x14ac:dyDescent="0.25">
      <c r="A44" t="s">
        <v>4</v>
      </c>
      <c r="B44">
        <v>39906</v>
      </c>
      <c r="C44" t="s">
        <v>34</v>
      </c>
      <c r="D44" t="s">
        <v>35</v>
      </c>
      <c r="E44" t="s">
        <v>13</v>
      </c>
      <c r="F44" t="s">
        <v>11</v>
      </c>
      <c r="G44" t="s">
        <v>6</v>
      </c>
      <c r="H44" t="s">
        <v>7</v>
      </c>
      <c r="I44" s="1">
        <f>SUMIF($T$2:$T$3,Sheet1[[#This Row],[sexo]],$U$2:$U$3)</f>
        <v>0.48</v>
      </c>
      <c r="J44" s="1">
        <f>SUMIF($M$2:$M$4,Sheet1[[#This Row],[municipio]],$R$2:$R$4)</f>
        <v>1.4832473113276523</v>
      </c>
      <c r="K44" s="1">
        <f>PRODUCT(Sheet1[[#This Row],[pond_sex]],Sheet1[[#This Row],[pond_mun]])</f>
        <v>0.71195870943727313</v>
      </c>
    </row>
    <row r="45" spans="1:11" x14ac:dyDescent="0.25">
      <c r="A45" t="s">
        <v>4</v>
      </c>
      <c r="B45">
        <v>39715</v>
      </c>
      <c r="C45" t="s">
        <v>34</v>
      </c>
      <c r="D45" t="s">
        <v>35</v>
      </c>
      <c r="E45" t="s">
        <v>9</v>
      </c>
      <c r="F45" t="s">
        <v>39</v>
      </c>
      <c r="G45" t="s">
        <v>6</v>
      </c>
      <c r="H45" t="s">
        <v>15</v>
      </c>
      <c r="I45" s="1">
        <f>SUMIF($T$2:$T$3,Sheet1[[#This Row],[sexo]],$U$2:$U$3)</f>
        <v>0.48</v>
      </c>
      <c r="J45" s="1">
        <f>SUMIF($M$2:$M$4,Sheet1[[#This Row],[municipio]],$R$2:$R$4)</f>
        <v>1.4832473113276523</v>
      </c>
      <c r="K45" s="1">
        <f>PRODUCT(Sheet1[[#This Row],[pond_sex]],Sheet1[[#This Row],[pond_mun]])</f>
        <v>0.71195870943727313</v>
      </c>
    </row>
    <row r="46" spans="1:11" x14ac:dyDescent="0.25">
      <c r="A46" t="s">
        <v>4</v>
      </c>
      <c r="B46">
        <v>39931</v>
      </c>
      <c r="C46" t="s">
        <v>34</v>
      </c>
      <c r="D46" t="s">
        <v>35</v>
      </c>
      <c r="E46" t="s">
        <v>9</v>
      </c>
      <c r="F46" t="s">
        <v>11</v>
      </c>
      <c r="G46" t="s">
        <v>14</v>
      </c>
      <c r="H46" t="s">
        <v>7</v>
      </c>
      <c r="I46" s="1">
        <f>SUMIF($T$2:$T$3,Sheet1[[#This Row],[sexo]],$U$2:$U$3)</f>
        <v>0.48</v>
      </c>
      <c r="J46" s="1">
        <f>SUMIF($M$2:$M$4,Sheet1[[#This Row],[municipio]],$R$2:$R$4)</f>
        <v>1.4832473113276523</v>
      </c>
      <c r="K46" s="1">
        <f>PRODUCT(Sheet1[[#This Row],[pond_sex]],Sheet1[[#This Row],[pond_mun]])</f>
        <v>0.71195870943727313</v>
      </c>
    </row>
    <row r="47" spans="1:11" x14ac:dyDescent="0.25">
      <c r="A47" t="s">
        <v>8</v>
      </c>
      <c r="B47">
        <v>39406</v>
      </c>
      <c r="C47" t="s">
        <v>34</v>
      </c>
      <c r="D47" t="s">
        <v>35</v>
      </c>
      <c r="E47" t="s">
        <v>5</v>
      </c>
      <c r="F47" t="s">
        <v>39</v>
      </c>
      <c r="G47" t="s">
        <v>6</v>
      </c>
      <c r="H47" t="s">
        <v>15</v>
      </c>
      <c r="I47" s="1">
        <f>SUMIF($T$2:$T$3,Sheet1[[#This Row],[sexo]],$U$2:$U$3)</f>
        <v>0.52</v>
      </c>
      <c r="J47" s="1">
        <f>SUMIF($M$2:$M$4,Sheet1[[#This Row],[municipio]],$R$2:$R$4)</f>
        <v>1.4832473113276523</v>
      </c>
      <c r="K47" s="1">
        <f>PRODUCT(Sheet1[[#This Row],[pond_sex]],Sheet1[[#This Row],[pond_mun]])</f>
        <v>0.77128860189037918</v>
      </c>
    </row>
    <row r="48" spans="1:11" x14ac:dyDescent="0.25">
      <c r="A48" t="s">
        <v>4</v>
      </c>
      <c r="B48">
        <v>39715</v>
      </c>
      <c r="C48" t="s">
        <v>34</v>
      </c>
      <c r="D48" t="s">
        <v>35</v>
      </c>
      <c r="E48" t="s">
        <v>5</v>
      </c>
      <c r="F48" t="s">
        <v>37</v>
      </c>
      <c r="G48" t="s">
        <v>14</v>
      </c>
      <c r="H48" t="s">
        <v>15</v>
      </c>
      <c r="I48" s="1">
        <f>SUMIF($T$2:$T$3,Sheet1[[#This Row],[sexo]],$U$2:$U$3)</f>
        <v>0.48</v>
      </c>
      <c r="J48" s="1">
        <f>SUMIF($M$2:$M$4,Sheet1[[#This Row],[municipio]],$R$2:$R$4)</f>
        <v>1.4832473113276523</v>
      </c>
      <c r="K48" s="1">
        <f>PRODUCT(Sheet1[[#This Row],[pond_sex]],Sheet1[[#This Row],[pond_mun]])</f>
        <v>0.71195870943727313</v>
      </c>
    </row>
    <row r="49" spans="1:11" x14ac:dyDescent="0.25">
      <c r="A49" t="s">
        <v>8</v>
      </c>
      <c r="B49">
        <v>39715</v>
      </c>
      <c r="C49" t="s">
        <v>34</v>
      </c>
      <c r="D49" t="s">
        <v>35</v>
      </c>
      <c r="E49" t="s">
        <v>13</v>
      </c>
      <c r="F49" t="s">
        <v>11</v>
      </c>
      <c r="G49" t="s">
        <v>6</v>
      </c>
      <c r="H49" t="s">
        <v>15</v>
      </c>
      <c r="I49" s="1">
        <f>SUMIF($T$2:$T$3,Sheet1[[#This Row],[sexo]],$U$2:$U$3)</f>
        <v>0.52</v>
      </c>
      <c r="J49" s="1">
        <f>SUMIF($M$2:$M$4,Sheet1[[#This Row],[municipio]],$R$2:$R$4)</f>
        <v>1.4832473113276523</v>
      </c>
      <c r="K49" s="1">
        <f>PRODUCT(Sheet1[[#This Row],[pond_sex]],Sheet1[[#This Row],[pond_mun]])</f>
        <v>0.77128860189037918</v>
      </c>
    </row>
    <row r="50" spans="1:11" x14ac:dyDescent="0.25">
      <c r="A50" t="s">
        <v>4</v>
      </c>
      <c r="B50">
        <v>39715</v>
      </c>
      <c r="C50" t="s">
        <v>34</v>
      </c>
      <c r="D50" t="s">
        <v>35</v>
      </c>
      <c r="E50" t="s">
        <v>13</v>
      </c>
      <c r="F50" t="s">
        <v>38</v>
      </c>
      <c r="G50" t="s">
        <v>10</v>
      </c>
      <c r="H50" t="s">
        <v>15</v>
      </c>
      <c r="I50" s="1">
        <f>SUMIF($T$2:$T$3,Sheet1[[#This Row],[sexo]],$U$2:$U$3)</f>
        <v>0.48</v>
      </c>
      <c r="J50" s="1">
        <f>SUMIF($M$2:$M$4,Sheet1[[#This Row],[municipio]],$R$2:$R$4)</f>
        <v>1.4832473113276523</v>
      </c>
      <c r="K50" s="1">
        <f>PRODUCT(Sheet1[[#This Row],[pond_sex]],Sheet1[[#This Row],[pond_mun]])</f>
        <v>0.71195870943727313</v>
      </c>
    </row>
    <row r="51" spans="1:11" x14ac:dyDescent="0.25">
      <c r="A51" t="s">
        <v>4</v>
      </c>
      <c r="B51">
        <v>39530</v>
      </c>
      <c r="C51" t="s">
        <v>34</v>
      </c>
      <c r="D51" t="s">
        <v>35</v>
      </c>
      <c r="E51" t="s">
        <v>9</v>
      </c>
      <c r="F51" t="s">
        <v>37</v>
      </c>
      <c r="G51" t="s">
        <v>14</v>
      </c>
      <c r="H51" t="s">
        <v>7</v>
      </c>
      <c r="I51" s="1">
        <f>SUMIF($T$2:$T$3,Sheet1[[#This Row],[sexo]],$U$2:$U$3)</f>
        <v>0.48</v>
      </c>
      <c r="J51" s="1">
        <f>SUMIF($M$2:$M$4,Sheet1[[#This Row],[municipio]],$R$2:$R$4)</f>
        <v>1.4832473113276523</v>
      </c>
      <c r="K51" s="1">
        <f>PRODUCT(Sheet1[[#This Row],[pond_sex]],Sheet1[[#This Row],[pond_mun]])</f>
        <v>0.71195870943727313</v>
      </c>
    </row>
    <row r="52" spans="1:11" x14ac:dyDescent="0.25">
      <c r="A52" t="s">
        <v>4</v>
      </c>
      <c r="B52">
        <v>39610</v>
      </c>
      <c r="C52" t="s">
        <v>34</v>
      </c>
      <c r="D52" t="s">
        <v>35</v>
      </c>
      <c r="E52" t="s">
        <v>9</v>
      </c>
      <c r="F52" t="s">
        <v>11</v>
      </c>
      <c r="G52" t="s">
        <v>6</v>
      </c>
      <c r="H52" t="s">
        <v>7</v>
      </c>
      <c r="I52" s="1">
        <f>SUMIF($T$2:$T$3,Sheet1[[#This Row],[sexo]],$U$2:$U$3)</f>
        <v>0.48</v>
      </c>
      <c r="J52" s="1">
        <f>SUMIF($M$2:$M$4,Sheet1[[#This Row],[municipio]],$R$2:$R$4)</f>
        <v>1.4832473113276523</v>
      </c>
      <c r="K52" s="1">
        <f>PRODUCT(Sheet1[[#This Row],[pond_sex]],Sheet1[[#This Row],[pond_mun]])</f>
        <v>0.71195870943727313</v>
      </c>
    </row>
    <row r="53" spans="1:11" x14ac:dyDescent="0.25">
      <c r="A53" t="s">
        <v>4</v>
      </c>
      <c r="B53">
        <v>39715</v>
      </c>
      <c r="C53" t="s">
        <v>34</v>
      </c>
      <c r="D53" t="s">
        <v>35</v>
      </c>
      <c r="E53" t="s">
        <v>9</v>
      </c>
      <c r="F53" t="s">
        <v>37</v>
      </c>
      <c r="G53" t="s">
        <v>14</v>
      </c>
      <c r="H53" t="s">
        <v>15</v>
      </c>
      <c r="I53" s="1">
        <f>SUMIF($T$2:$T$3,Sheet1[[#This Row],[sexo]],$U$2:$U$3)</f>
        <v>0.48</v>
      </c>
      <c r="J53" s="1">
        <f>SUMIF($M$2:$M$4,Sheet1[[#This Row],[municipio]],$R$2:$R$4)</f>
        <v>1.4832473113276523</v>
      </c>
      <c r="K53" s="1">
        <f>PRODUCT(Sheet1[[#This Row],[pond_sex]],Sheet1[[#This Row],[pond_mun]])</f>
        <v>0.71195870943727313</v>
      </c>
    </row>
    <row r="54" spans="1:11" x14ac:dyDescent="0.25">
      <c r="A54" t="s">
        <v>8</v>
      </c>
      <c r="B54">
        <v>39700</v>
      </c>
      <c r="C54" t="s">
        <v>34</v>
      </c>
      <c r="D54" t="s">
        <v>35</v>
      </c>
      <c r="E54" t="s">
        <v>9</v>
      </c>
      <c r="F54" t="s">
        <v>39</v>
      </c>
      <c r="G54" t="s">
        <v>12</v>
      </c>
      <c r="H54" t="s">
        <v>15</v>
      </c>
      <c r="I54" s="1">
        <f>SUMIF($T$2:$T$3,Sheet1[[#This Row],[sexo]],$U$2:$U$3)</f>
        <v>0.52</v>
      </c>
      <c r="J54" s="1">
        <f>SUMIF($M$2:$M$4,Sheet1[[#This Row],[municipio]],$R$2:$R$4)</f>
        <v>1.4832473113276523</v>
      </c>
      <c r="K54" s="1">
        <f>PRODUCT(Sheet1[[#This Row],[pond_sex]],Sheet1[[#This Row],[pond_mun]])</f>
        <v>0.77128860189037918</v>
      </c>
    </row>
    <row r="55" spans="1:11" x14ac:dyDescent="0.25">
      <c r="A55" t="s">
        <v>4</v>
      </c>
      <c r="B55">
        <v>39750</v>
      </c>
      <c r="C55" t="s">
        <v>34</v>
      </c>
      <c r="D55" t="s">
        <v>35</v>
      </c>
      <c r="E55" t="s">
        <v>9</v>
      </c>
      <c r="F55" t="s">
        <v>37</v>
      </c>
      <c r="G55" t="s">
        <v>10</v>
      </c>
      <c r="H55" t="s">
        <v>15</v>
      </c>
      <c r="I55" s="1">
        <f>SUMIF($T$2:$T$3,Sheet1[[#This Row],[sexo]],$U$2:$U$3)</f>
        <v>0.48</v>
      </c>
      <c r="J55" s="1">
        <f>SUMIF($M$2:$M$4,Sheet1[[#This Row],[municipio]],$R$2:$R$4)</f>
        <v>1.4832473113276523</v>
      </c>
      <c r="K55" s="1">
        <f>PRODUCT(Sheet1[[#This Row],[pond_sex]],Sheet1[[#This Row],[pond_mun]])</f>
        <v>0.71195870943727313</v>
      </c>
    </row>
    <row r="56" spans="1:11" x14ac:dyDescent="0.25">
      <c r="A56" t="s">
        <v>4</v>
      </c>
      <c r="B56">
        <v>39700</v>
      </c>
      <c r="C56" t="s">
        <v>34</v>
      </c>
      <c r="D56" t="s">
        <v>35</v>
      </c>
      <c r="E56" t="s">
        <v>9</v>
      </c>
      <c r="F56" t="s">
        <v>36</v>
      </c>
      <c r="G56" t="s">
        <v>11</v>
      </c>
      <c r="H56" t="s">
        <v>15</v>
      </c>
      <c r="I56" s="1">
        <f>SUMIF($T$2:$T$3,Sheet1[[#This Row],[sexo]],$U$2:$U$3)</f>
        <v>0.48</v>
      </c>
      <c r="J56" s="1">
        <f>SUMIF($M$2:$M$4,Sheet1[[#This Row],[municipio]],$R$2:$R$4)</f>
        <v>1.4832473113276523</v>
      </c>
      <c r="K56" s="1">
        <f>PRODUCT(Sheet1[[#This Row],[pond_sex]],Sheet1[[#This Row],[pond_mun]])</f>
        <v>0.71195870943727313</v>
      </c>
    </row>
    <row r="57" spans="1:11" x14ac:dyDescent="0.25">
      <c r="A57" t="s">
        <v>4</v>
      </c>
      <c r="B57">
        <v>39700</v>
      </c>
      <c r="C57" t="s">
        <v>34</v>
      </c>
      <c r="D57" t="s">
        <v>35</v>
      </c>
      <c r="E57" t="s">
        <v>5</v>
      </c>
      <c r="F57" t="s">
        <v>39</v>
      </c>
      <c r="G57" t="s">
        <v>6</v>
      </c>
      <c r="H57" t="s">
        <v>7</v>
      </c>
      <c r="I57" s="1">
        <f>SUMIF($T$2:$T$3,Sheet1[[#This Row],[sexo]],$U$2:$U$3)</f>
        <v>0.48</v>
      </c>
      <c r="J57" s="1">
        <f>SUMIF($M$2:$M$4,Sheet1[[#This Row],[municipio]],$R$2:$R$4)</f>
        <v>1.4832473113276523</v>
      </c>
      <c r="K57" s="1">
        <f>PRODUCT(Sheet1[[#This Row],[pond_sex]],Sheet1[[#This Row],[pond_mun]])</f>
        <v>0.71195870943727313</v>
      </c>
    </row>
    <row r="58" spans="1:11" x14ac:dyDescent="0.25">
      <c r="A58" t="s">
        <v>4</v>
      </c>
      <c r="B58">
        <v>39700</v>
      </c>
      <c r="C58" t="s">
        <v>34</v>
      </c>
      <c r="D58" t="s">
        <v>35</v>
      </c>
      <c r="E58" t="s">
        <v>9</v>
      </c>
      <c r="F58" t="s">
        <v>38</v>
      </c>
      <c r="G58" t="s">
        <v>10</v>
      </c>
      <c r="H58" t="s">
        <v>15</v>
      </c>
      <c r="I58" s="1">
        <f>SUMIF($T$2:$T$3,Sheet1[[#This Row],[sexo]],$U$2:$U$3)</f>
        <v>0.48</v>
      </c>
      <c r="J58" s="1">
        <f>SUMIF($M$2:$M$4,Sheet1[[#This Row],[municipio]],$R$2:$R$4)</f>
        <v>1.4832473113276523</v>
      </c>
      <c r="K58" s="1">
        <f>PRODUCT(Sheet1[[#This Row],[pond_sex]],Sheet1[[#This Row],[pond_mun]])</f>
        <v>0.71195870943727313</v>
      </c>
    </row>
    <row r="59" spans="1:11" x14ac:dyDescent="0.25">
      <c r="A59" t="s">
        <v>8</v>
      </c>
      <c r="B59">
        <v>39690</v>
      </c>
      <c r="C59" t="s">
        <v>34</v>
      </c>
      <c r="D59" t="s">
        <v>35</v>
      </c>
      <c r="E59" t="s">
        <v>9</v>
      </c>
      <c r="F59" t="s">
        <v>39</v>
      </c>
      <c r="G59" t="s">
        <v>6</v>
      </c>
      <c r="H59" t="s">
        <v>7</v>
      </c>
      <c r="I59" s="1">
        <f>SUMIF($T$2:$T$3,Sheet1[[#This Row],[sexo]],$U$2:$U$3)</f>
        <v>0.52</v>
      </c>
      <c r="J59" s="1">
        <f>SUMIF($M$2:$M$4,Sheet1[[#This Row],[municipio]],$R$2:$R$4)</f>
        <v>1.4832473113276523</v>
      </c>
      <c r="K59" s="1">
        <f>PRODUCT(Sheet1[[#This Row],[pond_sex]],Sheet1[[#This Row],[pond_mun]])</f>
        <v>0.77128860189037918</v>
      </c>
    </row>
    <row r="60" spans="1:11" x14ac:dyDescent="0.25">
      <c r="A60" t="s">
        <v>4</v>
      </c>
      <c r="B60">
        <v>39715</v>
      </c>
      <c r="C60" t="s">
        <v>34</v>
      </c>
      <c r="D60" t="s">
        <v>35</v>
      </c>
      <c r="E60" t="s">
        <v>9</v>
      </c>
      <c r="F60" t="s">
        <v>37</v>
      </c>
      <c r="G60" t="s">
        <v>14</v>
      </c>
      <c r="H60" t="s">
        <v>15</v>
      </c>
      <c r="I60" s="1">
        <f>SUMIF($T$2:$T$3,Sheet1[[#This Row],[sexo]],$U$2:$U$3)</f>
        <v>0.48</v>
      </c>
      <c r="J60" s="1">
        <f>SUMIF($M$2:$M$4,Sheet1[[#This Row],[municipio]],$R$2:$R$4)</f>
        <v>1.4832473113276523</v>
      </c>
      <c r="K60" s="1">
        <f>PRODUCT(Sheet1[[#This Row],[pond_sex]],Sheet1[[#This Row],[pond_mun]])</f>
        <v>0.71195870943727313</v>
      </c>
    </row>
    <row r="61" spans="1:11" x14ac:dyDescent="0.25">
      <c r="A61" t="s">
        <v>8</v>
      </c>
      <c r="B61">
        <v>39700</v>
      </c>
      <c r="C61" t="s">
        <v>34</v>
      </c>
      <c r="D61" t="s">
        <v>35</v>
      </c>
      <c r="E61" t="s">
        <v>9</v>
      </c>
      <c r="F61" t="s">
        <v>39</v>
      </c>
      <c r="G61" t="s">
        <v>6</v>
      </c>
      <c r="H61" t="s">
        <v>15</v>
      </c>
      <c r="I61" s="1">
        <f>SUMIF($T$2:$T$3,Sheet1[[#This Row],[sexo]],$U$2:$U$3)</f>
        <v>0.52</v>
      </c>
      <c r="J61" s="1">
        <f>SUMIF($M$2:$M$4,Sheet1[[#This Row],[municipio]],$R$2:$R$4)</f>
        <v>1.4832473113276523</v>
      </c>
      <c r="K61" s="1">
        <f>PRODUCT(Sheet1[[#This Row],[pond_sex]],Sheet1[[#This Row],[pond_mun]])</f>
        <v>0.77128860189037918</v>
      </c>
    </row>
    <row r="62" spans="1:11" x14ac:dyDescent="0.25">
      <c r="A62" t="s">
        <v>4</v>
      </c>
      <c r="B62">
        <v>39931</v>
      </c>
      <c r="C62" t="s">
        <v>34</v>
      </c>
      <c r="D62" t="s">
        <v>35</v>
      </c>
      <c r="E62" t="s">
        <v>9</v>
      </c>
      <c r="F62" t="s">
        <v>11</v>
      </c>
      <c r="G62" t="s">
        <v>10</v>
      </c>
      <c r="H62" t="s">
        <v>15</v>
      </c>
      <c r="I62" s="1">
        <f>SUMIF($T$2:$T$3,Sheet1[[#This Row],[sexo]],$U$2:$U$3)</f>
        <v>0.48</v>
      </c>
      <c r="J62" s="1">
        <f>SUMIF($M$2:$M$4,Sheet1[[#This Row],[municipio]],$R$2:$R$4)</f>
        <v>1.4832473113276523</v>
      </c>
      <c r="K62" s="1">
        <f>PRODUCT(Sheet1[[#This Row],[pond_sex]],Sheet1[[#This Row],[pond_mun]])</f>
        <v>0.71195870943727313</v>
      </c>
    </row>
    <row r="63" spans="1:11" x14ac:dyDescent="0.25">
      <c r="A63" t="s">
        <v>4</v>
      </c>
      <c r="B63">
        <v>39759</v>
      </c>
      <c r="C63" t="s">
        <v>34</v>
      </c>
      <c r="D63" t="s">
        <v>35</v>
      </c>
      <c r="E63" t="s">
        <v>5</v>
      </c>
      <c r="F63" t="s">
        <v>39</v>
      </c>
      <c r="G63" t="s">
        <v>6</v>
      </c>
      <c r="H63" t="s">
        <v>7</v>
      </c>
      <c r="I63" s="1">
        <f>SUMIF($T$2:$T$3,Sheet1[[#This Row],[sexo]],$U$2:$U$3)</f>
        <v>0.48</v>
      </c>
      <c r="J63" s="1">
        <f>SUMIF($M$2:$M$4,Sheet1[[#This Row],[municipio]],$R$2:$R$4)</f>
        <v>1.4832473113276523</v>
      </c>
      <c r="K63" s="1">
        <f>PRODUCT(Sheet1[[#This Row],[pond_sex]],Sheet1[[#This Row],[pond_mun]])</f>
        <v>0.71195870943727313</v>
      </c>
    </row>
    <row r="64" spans="1:11" x14ac:dyDescent="0.25">
      <c r="A64" t="s">
        <v>8</v>
      </c>
      <c r="B64">
        <v>39799</v>
      </c>
      <c r="C64" t="s">
        <v>34</v>
      </c>
      <c r="D64" t="s">
        <v>35</v>
      </c>
      <c r="E64" t="s">
        <v>9</v>
      </c>
      <c r="F64" t="s">
        <v>39</v>
      </c>
      <c r="G64" t="s">
        <v>6</v>
      </c>
      <c r="H64" t="s">
        <v>15</v>
      </c>
      <c r="I64" s="1">
        <f>SUMIF($T$2:$T$3,Sheet1[[#This Row],[sexo]],$U$2:$U$3)</f>
        <v>0.52</v>
      </c>
      <c r="J64" s="1">
        <f>SUMIF($M$2:$M$4,Sheet1[[#This Row],[municipio]],$R$2:$R$4)</f>
        <v>1.4832473113276523</v>
      </c>
      <c r="K64" s="1">
        <f>PRODUCT(Sheet1[[#This Row],[pond_sex]],Sheet1[[#This Row],[pond_mun]])</f>
        <v>0.77128860189037918</v>
      </c>
    </row>
    <row r="65" spans="1:11" x14ac:dyDescent="0.25">
      <c r="A65" t="s">
        <v>4</v>
      </c>
      <c r="B65">
        <v>39700</v>
      </c>
      <c r="C65" t="s">
        <v>34</v>
      </c>
      <c r="D65" t="s">
        <v>35</v>
      </c>
      <c r="E65" t="s">
        <v>9</v>
      </c>
      <c r="F65" t="s">
        <v>39</v>
      </c>
      <c r="G65" t="s">
        <v>6</v>
      </c>
      <c r="H65" t="s">
        <v>15</v>
      </c>
      <c r="I65" s="1">
        <f>SUMIF($T$2:$T$3,Sheet1[[#This Row],[sexo]],$U$2:$U$3)</f>
        <v>0.48</v>
      </c>
      <c r="J65" s="1">
        <f>SUMIF($M$2:$M$4,Sheet1[[#This Row],[municipio]],$R$2:$R$4)</f>
        <v>1.4832473113276523</v>
      </c>
      <c r="K65" s="1">
        <f>PRODUCT(Sheet1[[#This Row],[pond_sex]],Sheet1[[#This Row],[pond_mun]])</f>
        <v>0.71195870943727313</v>
      </c>
    </row>
    <row r="66" spans="1:11" x14ac:dyDescent="0.25">
      <c r="A66" t="s">
        <v>4</v>
      </c>
      <c r="B66">
        <v>39700</v>
      </c>
      <c r="C66" t="s">
        <v>34</v>
      </c>
      <c r="D66" t="s">
        <v>35</v>
      </c>
      <c r="E66" t="s">
        <v>13</v>
      </c>
      <c r="F66" t="s">
        <v>36</v>
      </c>
      <c r="G66" t="s">
        <v>16</v>
      </c>
      <c r="H66" t="s">
        <v>15</v>
      </c>
      <c r="I66" s="1">
        <f>SUMIF($T$2:$T$3,Sheet1[[#This Row],[sexo]],$U$2:$U$3)</f>
        <v>0.48</v>
      </c>
      <c r="J66" s="1">
        <f>SUMIF($M$2:$M$4,Sheet1[[#This Row],[municipio]],$R$2:$R$4)</f>
        <v>1.4832473113276523</v>
      </c>
      <c r="K66" s="1">
        <f>PRODUCT(Sheet1[[#This Row],[pond_sex]],Sheet1[[#This Row],[pond_mun]])</f>
        <v>0.71195870943727313</v>
      </c>
    </row>
    <row r="67" spans="1:11" x14ac:dyDescent="0.25">
      <c r="A67" t="s">
        <v>4</v>
      </c>
      <c r="B67">
        <v>39906</v>
      </c>
      <c r="C67" t="s">
        <v>34</v>
      </c>
      <c r="D67" t="s">
        <v>35</v>
      </c>
      <c r="E67" t="s">
        <v>9</v>
      </c>
      <c r="F67" t="s">
        <v>37</v>
      </c>
      <c r="G67" t="s">
        <v>14</v>
      </c>
      <c r="H67" t="s">
        <v>7</v>
      </c>
      <c r="I67" s="1">
        <f>SUMIF($T$2:$T$3,Sheet1[[#This Row],[sexo]],$U$2:$U$3)</f>
        <v>0.48</v>
      </c>
      <c r="J67" s="1">
        <f>SUMIF($M$2:$M$4,Sheet1[[#This Row],[municipio]],$R$2:$R$4)</f>
        <v>1.4832473113276523</v>
      </c>
      <c r="K67" s="1">
        <f>PRODUCT(Sheet1[[#This Row],[pond_sex]],Sheet1[[#This Row],[pond_mun]])</f>
        <v>0.71195870943727313</v>
      </c>
    </row>
    <row r="68" spans="1:11" x14ac:dyDescent="0.25">
      <c r="A68" t="s">
        <v>4</v>
      </c>
      <c r="B68">
        <v>39670</v>
      </c>
      <c r="C68" t="s">
        <v>34</v>
      </c>
      <c r="D68" t="s">
        <v>35</v>
      </c>
      <c r="E68" t="s">
        <v>9</v>
      </c>
      <c r="F68" t="s">
        <v>11</v>
      </c>
      <c r="G68" t="s">
        <v>16</v>
      </c>
      <c r="H68" t="s">
        <v>15</v>
      </c>
      <c r="I68" s="1">
        <f>SUMIF($T$2:$T$3,Sheet1[[#This Row],[sexo]],$U$2:$U$3)</f>
        <v>0.48</v>
      </c>
      <c r="J68" s="1">
        <f>SUMIF($M$2:$M$4,Sheet1[[#This Row],[municipio]],$R$2:$R$4)</f>
        <v>1.4832473113276523</v>
      </c>
      <c r="K68" s="1">
        <f>PRODUCT(Sheet1[[#This Row],[pond_sex]],Sheet1[[#This Row],[pond_mun]])</f>
        <v>0.71195870943727313</v>
      </c>
    </row>
    <row r="69" spans="1:11" x14ac:dyDescent="0.25">
      <c r="A69" t="s">
        <v>8</v>
      </c>
      <c r="B69">
        <v>39920</v>
      </c>
      <c r="C69" t="s">
        <v>34</v>
      </c>
      <c r="D69" t="s">
        <v>35</v>
      </c>
      <c r="E69" t="s">
        <v>9</v>
      </c>
      <c r="F69" t="s">
        <v>37</v>
      </c>
      <c r="G69" t="s">
        <v>14</v>
      </c>
      <c r="H69" t="s">
        <v>15</v>
      </c>
      <c r="I69" s="1">
        <f>SUMIF($T$2:$T$3,Sheet1[[#This Row],[sexo]],$U$2:$U$3)</f>
        <v>0.52</v>
      </c>
      <c r="J69" s="1">
        <f>SUMIF($M$2:$M$4,Sheet1[[#This Row],[municipio]],$R$2:$R$4)</f>
        <v>1.4832473113276523</v>
      </c>
      <c r="K69" s="1">
        <f>PRODUCT(Sheet1[[#This Row],[pond_sex]],Sheet1[[#This Row],[pond_mun]])</f>
        <v>0.77128860189037918</v>
      </c>
    </row>
    <row r="70" spans="1:11" x14ac:dyDescent="0.25">
      <c r="A70" t="s">
        <v>8</v>
      </c>
      <c r="B70">
        <v>39630</v>
      </c>
      <c r="C70" t="s">
        <v>34</v>
      </c>
      <c r="D70" t="s">
        <v>35</v>
      </c>
      <c r="E70" t="s">
        <v>9</v>
      </c>
      <c r="F70" t="s">
        <v>39</v>
      </c>
      <c r="G70" t="s">
        <v>6</v>
      </c>
      <c r="H70" t="s">
        <v>7</v>
      </c>
      <c r="I70" s="1">
        <f>SUMIF($T$2:$T$3,Sheet1[[#This Row],[sexo]],$U$2:$U$3)</f>
        <v>0.52</v>
      </c>
      <c r="J70" s="1">
        <f>SUMIF($M$2:$M$4,Sheet1[[#This Row],[municipio]],$R$2:$R$4)</f>
        <v>1.4832473113276523</v>
      </c>
      <c r="K70" s="1">
        <f>PRODUCT(Sheet1[[#This Row],[pond_sex]],Sheet1[[#This Row],[pond_mun]])</f>
        <v>0.77128860189037918</v>
      </c>
    </row>
    <row r="71" spans="1:11" x14ac:dyDescent="0.25">
      <c r="A71" t="s">
        <v>4</v>
      </c>
      <c r="B71">
        <v>39510</v>
      </c>
      <c r="C71" t="s">
        <v>34</v>
      </c>
      <c r="D71" t="s">
        <v>35</v>
      </c>
      <c r="E71" t="s">
        <v>9</v>
      </c>
      <c r="F71" t="s">
        <v>39</v>
      </c>
      <c r="G71" t="s">
        <v>6</v>
      </c>
      <c r="H71" t="s">
        <v>7</v>
      </c>
      <c r="I71" s="1">
        <f>SUMIF($T$2:$T$3,Sheet1[[#This Row],[sexo]],$U$2:$U$3)</f>
        <v>0.48</v>
      </c>
      <c r="J71" s="1">
        <f>SUMIF($M$2:$M$4,Sheet1[[#This Row],[municipio]],$R$2:$R$4)</f>
        <v>1.4832473113276523</v>
      </c>
      <c r="K71" s="1">
        <f>PRODUCT(Sheet1[[#This Row],[pond_sex]],Sheet1[[#This Row],[pond_mun]])</f>
        <v>0.71195870943727313</v>
      </c>
    </row>
    <row r="72" spans="1:11" x14ac:dyDescent="0.25">
      <c r="A72" t="s">
        <v>8</v>
      </c>
      <c r="B72">
        <v>39700</v>
      </c>
      <c r="C72" t="s">
        <v>34</v>
      </c>
      <c r="D72" t="s">
        <v>35</v>
      </c>
      <c r="E72" t="s">
        <v>9</v>
      </c>
      <c r="F72" t="s">
        <v>36</v>
      </c>
      <c r="G72" t="s">
        <v>11</v>
      </c>
      <c r="H72" t="s">
        <v>15</v>
      </c>
      <c r="I72" s="1">
        <f>SUMIF($T$2:$T$3,Sheet1[[#This Row],[sexo]],$U$2:$U$3)</f>
        <v>0.52</v>
      </c>
      <c r="J72" s="1">
        <f>SUMIF($M$2:$M$4,Sheet1[[#This Row],[municipio]],$R$2:$R$4)</f>
        <v>1.4832473113276523</v>
      </c>
      <c r="K72" s="1">
        <f>PRODUCT(Sheet1[[#This Row],[pond_sex]],Sheet1[[#This Row],[pond_mun]])</f>
        <v>0.77128860189037918</v>
      </c>
    </row>
    <row r="73" spans="1:11" x14ac:dyDescent="0.25">
      <c r="A73" t="s">
        <v>4</v>
      </c>
      <c r="B73">
        <v>39759</v>
      </c>
      <c r="C73" t="s">
        <v>34</v>
      </c>
      <c r="D73" t="s">
        <v>35</v>
      </c>
      <c r="E73" t="s">
        <v>5</v>
      </c>
      <c r="F73" t="s">
        <v>39</v>
      </c>
      <c r="G73" t="s">
        <v>6</v>
      </c>
      <c r="H73" t="s">
        <v>7</v>
      </c>
      <c r="I73" s="1">
        <f>SUMIF($T$2:$T$3,Sheet1[[#This Row],[sexo]],$U$2:$U$3)</f>
        <v>0.48</v>
      </c>
      <c r="J73" s="1">
        <f>SUMIF($M$2:$M$4,Sheet1[[#This Row],[municipio]],$R$2:$R$4)</f>
        <v>1.4832473113276523</v>
      </c>
      <c r="K73" s="1">
        <f>PRODUCT(Sheet1[[#This Row],[pond_sex]],Sheet1[[#This Row],[pond_mun]])</f>
        <v>0.71195870943727313</v>
      </c>
    </row>
    <row r="74" spans="1:11" x14ac:dyDescent="0.25">
      <c r="A74" t="s">
        <v>8</v>
      </c>
      <c r="B74">
        <v>39700</v>
      </c>
      <c r="C74" t="s">
        <v>34</v>
      </c>
      <c r="D74" t="s">
        <v>35</v>
      </c>
      <c r="E74" t="s">
        <v>9</v>
      </c>
      <c r="F74" t="s">
        <v>37</v>
      </c>
      <c r="G74" t="s">
        <v>14</v>
      </c>
      <c r="H74" t="s">
        <v>15</v>
      </c>
      <c r="I74" s="1">
        <f>SUMIF($T$2:$T$3,Sheet1[[#This Row],[sexo]],$U$2:$U$3)</f>
        <v>0.52</v>
      </c>
      <c r="J74" s="1">
        <f>SUMIF($M$2:$M$4,Sheet1[[#This Row],[municipio]],$R$2:$R$4)</f>
        <v>1.4832473113276523</v>
      </c>
      <c r="K74" s="1">
        <f>PRODUCT(Sheet1[[#This Row],[pond_sex]],Sheet1[[#This Row],[pond_mun]])</f>
        <v>0.77128860189037918</v>
      </c>
    </row>
    <row r="75" spans="1:11" x14ac:dyDescent="0.25">
      <c r="A75" t="s">
        <v>8</v>
      </c>
      <c r="B75">
        <v>39723</v>
      </c>
      <c r="C75" t="s">
        <v>34</v>
      </c>
      <c r="D75" t="s">
        <v>35</v>
      </c>
      <c r="E75" t="s">
        <v>5</v>
      </c>
      <c r="F75" t="s">
        <v>39</v>
      </c>
      <c r="G75" t="s">
        <v>11</v>
      </c>
      <c r="H75" t="s">
        <v>15</v>
      </c>
      <c r="I75" s="1">
        <f>SUMIF($T$2:$T$3,Sheet1[[#This Row],[sexo]],$U$2:$U$3)</f>
        <v>0.52</v>
      </c>
      <c r="J75" s="1">
        <f>SUMIF($M$2:$M$4,Sheet1[[#This Row],[municipio]],$R$2:$R$4)</f>
        <v>1.4832473113276523</v>
      </c>
      <c r="K75" s="1">
        <f>PRODUCT(Sheet1[[#This Row],[pond_sex]],Sheet1[[#This Row],[pond_mun]])</f>
        <v>0.77128860189037918</v>
      </c>
    </row>
    <row r="76" spans="1:11" x14ac:dyDescent="0.25">
      <c r="A76" t="s">
        <v>8</v>
      </c>
      <c r="B76">
        <v>39406</v>
      </c>
      <c r="C76" t="s">
        <v>34</v>
      </c>
      <c r="D76" t="s">
        <v>35</v>
      </c>
      <c r="E76" t="s">
        <v>9</v>
      </c>
      <c r="F76" t="s">
        <v>39</v>
      </c>
      <c r="G76" t="s">
        <v>10</v>
      </c>
      <c r="H76" t="s">
        <v>15</v>
      </c>
      <c r="I76" s="1">
        <f>SUMIF($T$2:$T$3,Sheet1[[#This Row],[sexo]],$U$2:$U$3)</f>
        <v>0.52</v>
      </c>
      <c r="J76" s="1">
        <f>SUMIF($M$2:$M$4,Sheet1[[#This Row],[municipio]],$R$2:$R$4)</f>
        <v>1.4832473113276523</v>
      </c>
      <c r="K76" s="1">
        <f>PRODUCT(Sheet1[[#This Row],[pond_sex]],Sheet1[[#This Row],[pond_mun]])</f>
        <v>0.77128860189037918</v>
      </c>
    </row>
    <row r="77" spans="1:11" x14ac:dyDescent="0.25">
      <c r="A77" t="s">
        <v>8</v>
      </c>
      <c r="B77">
        <v>39799</v>
      </c>
      <c r="C77" t="s">
        <v>34</v>
      </c>
      <c r="D77" t="s">
        <v>35</v>
      </c>
      <c r="E77" t="s">
        <v>9</v>
      </c>
      <c r="F77" t="s">
        <v>11</v>
      </c>
      <c r="G77" t="s">
        <v>14</v>
      </c>
      <c r="H77" t="s">
        <v>7</v>
      </c>
      <c r="I77" s="1">
        <f>SUMIF($T$2:$T$3,Sheet1[[#This Row],[sexo]],$U$2:$U$3)</f>
        <v>0.52</v>
      </c>
      <c r="J77" s="1">
        <f>SUMIF($M$2:$M$4,Sheet1[[#This Row],[municipio]],$R$2:$R$4)</f>
        <v>1.4832473113276523</v>
      </c>
      <c r="K77" s="1">
        <f>PRODUCT(Sheet1[[#This Row],[pond_sex]],Sheet1[[#This Row],[pond_mun]])</f>
        <v>0.77128860189037918</v>
      </c>
    </row>
    <row r="78" spans="1:11" x14ac:dyDescent="0.25">
      <c r="A78" t="s">
        <v>8</v>
      </c>
      <c r="B78">
        <v>39715</v>
      </c>
      <c r="C78" t="s">
        <v>34</v>
      </c>
      <c r="D78" t="s">
        <v>35</v>
      </c>
      <c r="E78" t="s">
        <v>13</v>
      </c>
      <c r="F78" t="s">
        <v>11</v>
      </c>
      <c r="G78" t="s">
        <v>6</v>
      </c>
      <c r="H78" t="s">
        <v>7</v>
      </c>
      <c r="I78" s="1">
        <f>SUMIF($T$2:$T$3,Sheet1[[#This Row],[sexo]],$U$2:$U$3)</f>
        <v>0.52</v>
      </c>
      <c r="J78" s="1">
        <f>SUMIF($M$2:$M$4,Sheet1[[#This Row],[municipio]],$R$2:$R$4)</f>
        <v>1.4832473113276523</v>
      </c>
      <c r="K78" s="1">
        <f>PRODUCT(Sheet1[[#This Row],[pond_sex]],Sheet1[[#This Row],[pond_mun]])</f>
        <v>0.77128860189037918</v>
      </c>
    </row>
    <row r="79" spans="1:11" x14ac:dyDescent="0.25">
      <c r="A79" t="s">
        <v>8</v>
      </c>
      <c r="B79">
        <v>39510</v>
      </c>
      <c r="C79" t="s">
        <v>34</v>
      </c>
      <c r="D79" t="s">
        <v>35</v>
      </c>
      <c r="E79" t="s">
        <v>9</v>
      </c>
      <c r="F79" t="s">
        <v>36</v>
      </c>
      <c r="G79" t="s">
        <v>16</v>
      </c>
      <c r="H79" t="s">
        <v>15</v>
      </c>
      <c r="I79" s="1">
        <f>SUMIF($T$2:$T$3,Sheet1[[#This Row],[sexo]],$U$2:$U$3)</f>
        <v>0.52</v>
      </c>
      <c r="J79" s="1">
        <f>SUMIF($M$2:$M$4,Sheet1[[#This Row],[municipio]],$R$2:$R$4)</f>
        <v>1.4832473113276523</v>
      </c>
      <c r="K79" s="1">
        <f>PRODUCT(Sheet1[[#This Row],[pond_sex]],Sheet1[[#This Row],[pond_mun]])</f>
        <v>0.77128860189037918</v>
      </c>
    </row>
    <row r="80" spans="1:11" x14ac:dyDescent="0.25">
      <c r="A80" t="s">
        <v>4</v>
      </c>
      <c r="B80">
        <v>39530</v>
      </c>
      <c r="C80" t="s">
        <v>34</v>
      </c>
      <c r="D80" t="s">
        <v>35</v>
      </c>
      <c r="E80" t="s">
        <v>9</v>
      </c>
      <c r="F80" t="s">
        <v>37</v>
      </c>
      <c r="G80" t="s">
        <v>6</v>
      </c>
      <c r="H80" t="s">
        <v>15</v>
      </c>
      <c r="I80" s="1">
        <f>SUMIF($T$2:$T$3,Sheet1[[#This Row],[sexo]],$U$2:$U$3)</f>
        <v>0.48</v>
      </c>
      <c r="J80" s="1">
        <f>SUMIF($M$2:$M$4,Sheet1[[#This Row],[municipio]],$R$2:$R$4)</f>
        <v>1.4832473113276523</v>
      </c>
      <c r="K80" s="1">
        <f>PRODUCT(Sheet1[[#This Row],[pond_sex]],Sheet1[[#This Row],[pond_mun]])</f>
        <v>0.71195870943727313</v>
      </c>
    </row>
    <row r="81" spans="1:11" x14ac:dyDescent="0.25">
      <c r="A81" t="s">
        <v>4</v>
      </c>
      <c r="B81">
        <v>39740</v>
      </c>
      <c r="C81" t="s">
        <v>34</v>
      </c>
      <c r="D81" t="s">
        <v>35</v>
      </c>
      <c r="E81" t="s">
        <v>5</v>
      </c>
      <c r="F81" t="s">
        <v>36</v>
      </c>
      <c r="G81" t="s">
        <v>16</v>
      </c>
      <c r="H81" t="s">
        <v>7</v>
      </c>
      <c r="I81" s="1">
        <f>SUMIF($T$2:$T$3,Sheet1[[#This Row],[sexo]],$U$2:$U$3)</f>
        <v>0.48</v>
      </c>
      <c r="J81" s="1">
        <f>SUMIF($M$2:$M$4,Sheet1[[#This Row],[municipio]],$R$2:$R$4)</f>
        <v>1.4832473113276523</v>
      </c>
      <c r="K81" s="1">
        <f>PRODUCT(Sheet1[[#This Row],[pond_sex]],Sheet1[[#This Row],[pond_mun]])</f>
        <v>0.71195870943727313</v>
      </c>
    </row>
    <row r="82" spans="1:11" x14ac:dyDescent="0.25">
      <c r="A82" t="s">
        <v>8</v>
      </c>
      <c r="B82">
        <v>39780</v>
      </c>
      <c r="C82" t="s">
        <v>34</v>
      </c>
      <c r="D82" t="s">
        <v>35</v>
      </c>
      <c r="E82" t="s">
        <v>9</v>
      </c>
      <c r="F82" t="s">
        <v>11</v>
      </c>
      <c r="G82" t="s">
        <v>14</v>
      </c>
      <c r="H82" t="s">
        <v>7</v>
      </c>
      <c r="I82" s="1">
        <f>SUMIF($T$2:$T$3,Sheet1[[#This Row],[sexo]],$U$2:$U$3)</f>
        <v>0.52</v>
      </c>
      <c r="J82" s="1">
        <f>SUMIF($M$2:$M$4,Sheet1[[#This Row],[municipio]],$R$2:$R$4)</f>
        <v>1.4832473113276523</v>
      </c>
      <c r="K82" s="1">
        <f>PRODUCT(Sheet1[[#This Row],[pond_sex]],Sheet1[[#This Row],[pond_mun]])</f>
        <v>0.77128860189037918</v>
      </c>
    </row>
    <row r="83" spans="1:11" x14ac:dyDescent="0.25">
      <c r="A83" t="s">
        <v>4</v>
      </c>
      <c r="B83">
        <v>39799</v>
      </c>
      <c r="C83" t="s">
        <v>34</v>
      </c>
      <c r="D83" t="s">
        <v>35</v>
      </c>
      <c r="E83" t="s">
        <v>5</v>
      </c>
      <c r="F83" t="s">
        <v>37</v>
      </c>
      <c r="G83" t="s">
        <v>14</v>
      </c>
      <c r="H83" t="s">
        <v>15</v>
      </c>
      <c r="I83" s="1">
        <f>SUMIF($T$2:$T$3,Sheet1[[#This Row],[sexo]],$U$2:$U$3)</f>
        <v>0.48</v>
      </c>
      <c r="J83" s="1">
        <f>SUMIF($M$2:$M$4,Sheet1[[#This Row],[municipio]],$R$2:$R$4)</f>
        <v>1.4832473113276523</v>
      </c>
      <c r="K83" s="1">
        <f>PRODUCT(Sheet1[[#This Row],[pond_sex]],Sheet1[[#This Row],[pond_mun]])</f>
        <v>0.71195870943727313</v>
      </c>
    </row>
    <row r="84" spans="1:11" x14ac:dyDescent="0.25">
      <c r="A84" t="s">
        <v>8</v>
      </c>
      <c r="B84">
        <v>39799</v>
      </c>
      <c r="C84" t="s">
        <v>34</v>
      </c>
      <c r="D84" t="s">
        <v>35</v>
      </c>
      <c r="E84" t="s">
        <v>9</v>
      </c>
      <c r="F84" t="s">
        <v>38</v>
      </c>
      <c r="G84" t="s">
        <v>11</v>
      </c>
      <c r="H84" t="s">
        <v>7</v>
      </c>
      <c r="I84" s="1">
        <f>SUMIF($T$2:$T$3,Sheet1[[#This Row],[sexo]],$U$2:$U$3)</f>
        <v>0.52</v>
      </c>
      <c r="J84" s="1">
        <f>SUMIF($M$2:$M$4,Sheet1[[#This Row],[municipio]],$R$2:$R$4)</f>
        <v>1.4832473113276523</v>
      </c>
      <c r="K84" s="1">
        <f>PRODUCT(Sheet1[[#This Row],[pond_sex]],Sheet1[[#This Row],[pond_mun]])</f>
        <v>0.77128860189037918</v>
      </c>
    </row>
    <row r="85" spans="1:11" x14ac:dyDescent="0.25">
      <c r="A85" t="s">
        <v>4</v>
      </c>
      <c r="B85">
        <v>39799</v>
      </c>
      <c r="C85" t="s">
        <v>34</v>
      </c>
      <c r="D85" t="s">
        <v>35</v>
      </c>
      <c r="E85" t="s">
        <v>9</v>
      </c>
      <c r="F85" t="s">
        <v>11</v>
      </c>
      <c r="G85" t="s">
        <v>6</v>
      </c>
      <c r="H85" t="s">
        <v>7</v>
      </c>
      <c r="I85" s="1">
        <f>SUMIF($T$2:$T$3,Sheet1[[#This Row],[sexo]],$U$2:$U$3)</f>
        <v>0.48</v>
      </c>
      <c r="J85" s="1">
        <f>SUMIF($M$2:$M$4,Sheet1[[#This Row],[municipio]],$R$2:$R$4)</f>
        <v>1.4832473113276523</v>
      </c>
      <c r="K85" s="1">
        <f>PRODUCT(Sheet1[[#This Row],[pond_sex]],Sheet1[[#This Row],[pond_mun]])</f>
        <v>0.71195870943727313</v>
      </c>
    </row>
    <row r="86" spans="1:11" x14ac:dyDescent="0.25">
      <c r="A86" t="s">
        <v>4</v>
      </c>
      <c r="B86">
        <v>39799</v>
      </c>
      <c r="C86" t="s">
        <v>34</v>
      </c>
      <c r="D86" t="s">
        <v>35</v>
      </c>
      <c r="E86" t="s">
        <v>9</v>
      </c>
      <c r="F86" t="s">
        <v>36</v>
      </c>
      <c r="G86" t="s">
        <v>11</v>
      </c>
      <c r="H86" t="s">
        <v>15</v>
      </c>
      <c r="I86" s="1">
        <f>SUMIF($T$2:$T$3,Sheet1[[#This Row],[sexo]],$U$2:$U$3)</f>
        <v>0.48</v>
      </c>
      <c r="J86" s="1">
        <f>SUMIF($M$2:$M$4,Sheet1[[#This Row],[municipio]],$R$2:$R$4)</f>
        <v>1.4832473113276523</v>
      </c>
      <c r="K86" s="1">
        <f>PRODUCT(Sheet1[[#This Row],[pond_sex]],Sheet1[[#This Row],[pond_mun]])</f>
        <v>0.71195870943727313</v>
      </c>
    </row>
    <row r="87" spans="1:11" x14ac:dyDescent="0.25">
      <c r="A87" t="s">
        <v>8</v>
      </c>
      <c r="B87">
        <v>39799</v>
      </c>
      <c r="C87" t="s">
        <v>34</v>
      </c>
      <c r="D87" t="s">
        <v>35</v>
      </c>
      <c r="E87" t="s">
        <v>5</v>
      </c>
      <c r="F87" t="s">
        <v>37</v>
      </c>
      <c r="G87" t="s">
        <v>14</v>
      </c>
      <c r="H87" t="s">
        <v>7</v>
      </c>
      <c r="I87" s="1">
        <f>SUMIF($T$2:$T$3,Sheet1[[#This Row],[sexo]],$U$2:$U$3)</f>
        <v>0.52</v>
      </c>
      <c r="J87" s="1">
        <f>SUMIF($M$2:$M$4,Sheet1[[#This Row],[municipio]],$R$2:$R$4)</f>
        <v>1.4832473113276523</v>
      </c>
      <c r="K87" s="1">
        <f>PRODUCT(Sheet1[[#This Row],[pond_sex]],Sheet1[[#This Row],[pond_mun]])</f>
        <v>0.77128860189037918</v>
      </c>
    </row>
    <row r="88" spans="1:11" x14ac:dyDescent="0.25">
      <c r="A88" t="s">
        <v>4</v>
      </c>
      <c r="B88">
        <v>39780</v>
      </c>
      <c r="C88" t="s">
        <v>34</v>
      </c>
      <c r="D88" t="s">
        <v>35</v>
      </c>
      <c r="E88" t="s">
        <v>9</v>
      </c>
      <c r="F88" t="s">
        <v>11</v>
      </c>
      <c r="G88" t="s">
        <v>14</v>
      </c>
      <c r="H88" t="s">
        <v>7</v>
      </c>
      <c r="I88" s="1">
        <f>SUMIF($T$2:$T$3,Sheet1[[#This Row],[sexo]],$U$2:$U$3)</f>
        <v>0.48</v>
      </c>
      <c r="J88" s="1">
        <f>SUMIF($M$2:$M$4,Sheet1[[#This Row],[municipio]],$R$2:$R$4)</f>
        <v>1.4832473113276523</v>
      </c>
      <c r="K88" s="1">
        <f>PRODUCT(Sheet1[[#This Row],[pond_sex]],Sheet1[[#This Row],[pond_mun]])</f>
        <v>0.71195870943727313</v>
      </c>
    </row>
    <row r="89" spans="1:11" x14ac:dyDescent="0.25">
      <c r="A89" t="s">
        <v>4</v>
      </c>
      <c r="B89">
        <v>39760</v>
      </c>
      <c r="C89" t="s">
        <v>34</v>
      </c>
      <c r="D89" t="s">
        <v>35</v>
      </c>
      <c r="E89" t="s">
        <v>5</v>
      </c>
      <c r="F89" t="s">
        <v>39</v>
      </c>
      <c r="G89" t="s">
        <v>6</v>
      </c>
      <c r="H89" t="s">
        <v>7</v>
      </c>
      <c r="I89" s="1">
        <f>SUMIF($T$2:$T$3,Sheet1[[#This Row],[sexo]],$U$2:$U$3)</f>
        <v>0.48</v>
      </c>
      <c r="J89" s="1">
        <f>SUMIF($M$2:$M$4,Sheet1[[#This Row],[municipio]],$R$2:$R$4)</f>
        <v>1.4832473113276523</v>
      </c>
      <c r="K89" s="1">
        <f>PRODUCT(Sheet1[[#This Row],[pond_sex]],Sheet1[[#This Row],[pond_mun]])</f>
        <v>0.71195870943727313</v>
      </c>
    </row>
    <row r="90" spans="1:11" x14ac:dyDescent="0.25">
      <c r="A90" t="s">
        <v>4</v>
      </c>
      <c r="B90">
        <v>39760</v>
      </c>
      <c r="C90" t="s">
        <v>34</v>
      </c>
      <c r="D90" t="s">
        <v>35</v>
      </c>
      <c r="E90" t="s">
        <v>9</v>
      </c>
      <c r="F90" t="s">
        <v>39</v>
      </c>
      <c r="G90" t="s">
        <v>11</v>
      </c>
      <c r="H90" t="s">
        <v>7</v>
      </c>
      <c r="I90" s="1">
        <f>SUMIF($T$2:$T$3,Sheet1[[#This Row],[sexo]],$U$2:$U$3)</f>
        <v>0.48</v>
      </c>
      <c r="J90" s="1">
        <f>SUMIF($M$2:$M$4,Sheet1[[#This Row],[municipio]],$R$2:$R$4)</f>
        <v>1.4832473113276523</v>
      </c>
      <c r="K90" s="1">
        <f>PRODUCT(Sheet1[[#This Row],[pond_sex]],Sheet1[[#This Row],[pond_mun]])</f>
        <v>0.71195870943727313</v>
      </c>
    </row>
    <row r="91" spans="1:11" x14ac:dyDescent="0.25">
      <c r="A91" t="s">
        <v>8</v>
      </c>
      <c r="B91">
        <v>39660</v>
      </c>
      <c r="C91" t="s">
        <v>34</v>
      </c>
      <c r="D91" t="s">
        <v>35</v>
      </c>
      <c r="E91" t="s">
        <v>9</v>
      </c>
      <c r="F91" t="s">
        <v>39</v>
      </c>
      <c r="G91" t="s">
        <v>11</v>
      </c>
      <c r="H91" t="s">
        <v>7</v>
      </c>
      <c r="I91" s="1">
        <f>SUMIF($T$2:$T$3,Sheet1[[#This Row],[sexo]],$U$2:$U$3)</f>
        <v>0.52</v>
      </c>
      <c r="J91" s="1">
        <f>SUMIF($M$2:$M$4,Sheet1[[#This Row],[municipio]],$R$2:$R$4)</f>
        <v>1.4832473113276523</v>
      </c>
      <c r="K91" s="1">
        <f>PRODUCT(Sheet1[[#This Row],[pond_sex]],Sheet1[[#This Row],[pond_mun]])</f>
        <v>0.77128860189037918</v>
      </c>
    </row>
    <row r="92" spans="1:11" x14ac:dyDescent="0.25">
      <c r="A92" t="s">
        <v>8</v>
      </c>
      <c r="B92">
        <v>79799</v>
      </c>
      <c r="C92" t="s">
        <v>34</v>
      </c>
      <c r="D92" t="s">
        <v>35</v>
      </c>
      <c r="E92" t="s">
        <v>9</v>
      </c>
      <c r="F92" t="s">
        <v>39</v>
      </c>
      <c r="G92" t="s">
        <v>6</v>
      </c>
      <c r="H92" t="s">
        <v>15</v>
      </c>
      <c r="I92" s="1">
        <f>SUMIF($T$2:$T$3,Sheet1[[#This Row],[sexo]],$U$2:$U$3)</f>
        <v>0.52</v>
      </c>
      <c r="J92" s="1">
        <f>SUMIF($M$2:$M$4,Sheet1[[#This Row],[municipio]],$R$2:$R$4)</f>
        <v>1.4832473113276523</v>
      </c>
      <c r="K92" s="1">
        <f>PRODUCT(Sheet1[[#This Row],[pond_sex]],Sheet1[[#This Row],[pond_mun]])</f>
        <v>0.77128860189037918</v>
      </c>
    </row>
    <row r="93" spans="1:11" x14ac:dyDescent="0.25">
      <c r="A93" t="s">
        <v>4</v>
      </c>
      <c r="B93">
        <v>39350</v>
      </c>
      <c r="C93" t="s">
        <v>34</v>
      </c>
      <c r="D93" t="s">
        <v>35</v>
      </c>
      <c r="E93" t="s">
        <v>9</v>
      </c>
      <c r="F93" t="s">
        <v>39</v>
      </c>
      <c r="G93" t="s">
        <v>6</v>
      </c>
      <c r="H93" t="s">
        <v>15</v>
      </c>
      <c r="I93" s="1">
        <f>SUMIF($T$2:$T$3,Sheet1[[#This Row],[sexo]],$U$2:$U$3)</f>
        <v>0.48</v>
      </c>
      <c r="J93" s="1">
        <f>SUMIF($M$2:$M$4,Sheet1[[#This Row],[municipio]],$R$2:$R$4)</f>
        <v>1.4832473113276523</v>
      </c>
      <c r="K93" s="1">
        <f>PRODUCT(Sheet1[[#This Row],[pond_sex]],Sheet1[[#This Row],[pond_mun]])</f>
        <v>0.71195870943727313</v>
      </c>
    </row>
    <row r="94" spans="1:11" x14ac:dyDescent="0.25">
      <c r="A94" t="s">
        <v>4</v>
      </c>
      <c r="B94">
        <v>39610</v>
      </c>
      <c r="C94" t="s">
        <v>34</v>
      </c>
      <c r="D94" t="s">
        <v>35</v>
      </c>
      <c r="E94" t="s">
        <v>13</v>
      </c>
      <c r="F94" t="s">
        <v>39</v>
      </c>
      <c r="G94" t="s">
        <v>6</v>
      </c>
      <c r="H94" t="s">
        <v>7</v>
      </c>
      <c r="I94" s="1">
        <f>SUMIF($T$2:$T$3,Sheet1[[#This Row],[sexo]],$U$2:$U$3)</f>
        <v>0.48</v>
      </c>
      <c r="J94" s="1">
        <f>SUMIF($M$2:$M$4,Sheet1[[#This Row],[municipio]],$R$2:$R$4)</f>
        <v>1.4832473113276523</v>
      </c>
      <c r="K94" s="1">
        <f>PRODUCT(Sheet1[[#This Row],[pond_sex]],Sheet1[[#This Row],[pond_mun]])</f>
        <v>0.71195870943727313</v>
      </c>
    </row>
    <row r="95" spans="1:11" x14ac:dyDescent="0.25">
      <c r="A95" t="s">
        <v>4</v>
      </c>
      <c r="B95">
        <v>39530</v>
      </c>
      <c r="C95" t="s">
        <v>34</v>
      </c>
      <c r="D95" t="s">
        <v>35</v>
      </c>
      <c r="E95" t="s">
        <v>9</v>
      </c>
      <c r="F95" t="s">
        <v>11</v>
      </c>
      <c r="G95" t="s">
        <v>10</v>
      </c>
      <c r="H95" t="s">
        <v>7</v>
      </c>
      <c r="I95" s="1">
        <f>SUMIF($T$2:$T$3,Sheet1[[#This Row],[sexo]],$U$2:$U$3)</f>
        <v>0.48</v>
      </c>
      <c r="J95" s="1">
        <f>SUMIF($M$2:$M$4,Sheet1[[#This Row],[municipio]],$R$2:$R$4)</f>
        <v>1.4832473113276523</v>
      </c>
      <c r="K95" s="1">
        <f>PRODUCT(Sheet1[[#This Row],[pond_sex]],Sheet1[[#This Row],[pond_mun]])</f>
        <v>0.71195870943727313</v>
      </c>
    </row>
    <row r="96" spans="1:11" x14ac:dyDescent="0.25">
      <c r="A96" t="s">
        <v>4</v>
      </c>
      <c r="B96">
        <v>39905</v>
      </c>
      <c r="C96" t="s">
        <v>34</v>
      </c>
      <c r="D96" t="s">
        <v>35</v>
      </c>
      <c r="E96" t="s">
        <v>13</v>
      </c>
      <c r="F96" t="s">
        <v>11</v>
      </c>
      <c r="G96" t="s">
        <v>16</v>
      </c>
      <c r="H96" t="s">
        <v>7</v>
      </c>
      <c r="I96" s="1">
        <f>SUMIF($T$2:$T$3,Sheet1[[#This Row],[sexo]],$U$2:$U$3)</f>
        <v>0.48</v>
      </c>
      <c r="J96" s="1">
        <f>SUMIF($M$2:$M$4,Sheet1[[#This Row],[municipio]],$R$2:$R$4)</f>
        <v>1.4832473113276523</v>
      </c>
      <c r="K96" s="1">
        <f>PRODUCT(Sheet1[[#This Row],[pond_sex]],Sheet1[[#This Row],[pond_mun]])</f>
        <v>0.71195870943727313</v>
      </c>
    </row>
    <row r="97" spans="1:11" x14ac:dyDescent="0.25">
      <c r="A97" t="s">
        <v>4</v>
      </c>
      <c r="B97">
        <v>39300</v>
      </c>
      <c r="C97" t="s">
        <v>34</v>
      </c>
      <c r="D97" t="s">
        <v>35</v>
      </c>
      <c r="E97" t="s">
        <v>5</v>
      </c>
      <c r="F97" t="s">
        <v>39</v>
      </c>
      <c r="G97" t="s">
        <v>6</v>
      </c>
      <c r="H97" t="s">
        <v>7</v>
      </c>
      <c r="I97" s="1">
        <f>SUMIF($T$2:$T$3,Sheet1[[#This Row],[sexo]],$U$2:$U$3)</f>
        <v>0.48</v>
      </c>
      <c r="J97" s="1">
        <f>SUMIF($M$2:$M$4,Sheet1[[#This Row],[municipio]],$R$2:$R$4)</f>
        <v>1.4832473113276523</v>
      </c>
      <c r="K97" s="1">
        <f>PRODUCT(Sheet1[[#This Row],[pond_sex]],Sheet1[[#This Row],[pond_mun]])</f>
        <v>0.71195870943727313</v>
      </c>
    </row>
    <row r="98" spans="1:11" x14ac:dyDescent="0.25">
      <c r="A98" t="s">
        <v>4</v>
      </c>
      <c r="B98">
        <v>39799</v>
      </c>
      <c r="C98" t="s">
        <v>34</v>
      </c>
      <c r="D98" t="s">
        <v>35</v>
      </c>
      <c r="E98" t="s">
        <v>13</v>
      </c>
      <c r="F98" t="s">
        <v>39</v>
      </c>
      <c r="G98" t="s">
        <v>6</v>
      </c>
      <c r="H98" t="s">
        <v>7</v>
      </c>
      <c r="I98" s="1">
        <f>SUMIF($T$2:$T$3,Sheet1[[#This Row],[sexo]],$U$2:$U$3)</f>
        <v>0.48</v>
      </c>
      <c r="J98" s="1">
        <f>SUMIF($M$2:$M$4,Sheet1[[#This Row],[municipio]],$R$2:$R$4)</f>
        <v>1.4832473113276523</v>
      </c>
      <c r="K98" s="1">
        <f>PRODUCT(Sheet1[[#This Row],[pond_sex]],Sheet1[[#This Row],[pond_mun]])</f>
        <v>0.71195870943727313</v>
      </c>
    </row>
    <row r="99" spans="1:11" x14ac:dyDescent="0.25">
      <c r="A99" t="s">
        <v>8</v>
      </c>
      <c r="B99">
        <v>60181</v>
      </c>
      <c r="C99" t="s">
        <v>34</v>
      </c>
      <c r="D99" t="s">
        <v>35</v>
      </c>
      <c r="E99" t="s">
        <v>9</v>
      </c>
      <c r="F99" t="s">
        <v>36</v>
      </c>
      <c r="G99" t="s">
        <v>16</v>
      </c>
      <c r="H99" t="s">
        <v>7</v>
      </c>
      <c r="I99" s="1">
        <f>SUMIF($T$2:$T$3,Sheet1[[#This Row],[sexo]],$U$2:$U$3)</f>
        <v>0.52</v>
      </c>
      <c r="J99" s="1">
        <f>SUMIF($M$2:$M$4,Sheet1[[#This Row],[municipio]],$R$2:$R$4)</f>
        <v>1.4832473113276523</v>
      </c>
      <c r="K99" s="1">
        <f>PRODUCT(Sheet1[[#This Row],[pond_sex]],Sheet1[[#This Row],[pond_mun]])</f>
        <v>0.77128860189037918</v>
      </c>
    </row>
    <row r="100" spans="1:11" x14ac:dyDescent="0.25">
      <c r="A100" t="s">
        <v>4</v>
      </c>
      <c r="B100">
        <v>39700</v>
      </c>
      <c r="C100" t="s">
        <v>34</v>
      </c>
      <c r="D100" t="s">
        <v>35</v>
      </c>
      <c r="E100" t="s">
        <v>9</v>
      </c>
      <c r="F100" t="s">
        <v>39</v>
      </c>
      <c r="G100" t="s">
        <v>6</v>
      </c>
      <c r="H100" t="s">
        <v>7</v>
      </c>
      <c r="I100" s="1">
        <f>SUMIF($T$2:$T$3,Sheet1[[#This Row],[sexo]],$U$2:$U$3)</f>
        <v>0.48</v>
      </c>
      <c r="J100" s="1">
        <f>SUMIF($M$2:$M$4,Sheet1[[#This Row],[municipio]],$R$2:$R$4)</f>
        <v>1.4832473113276523</v>
      </c>
      <c r="K100" s="1">
        <f>PRODUCT(Sheet1[[#This Row],[pond_sex]],Sheet1[[#This Row],[pond_mun]])</f>
        <v>0.71195870943727313</v>
      </c>
    </row>
    <row r="101" spans="1:11" x14ac:dyDescent="0.25">
      <c r="A101" t="s">
        <v>8</v>
      </c>
      <c r="B101">
        <v>39610</v>
      </c>
      <c r="C101" t="s">
        <v>34</v>
      </c>
      <c r="D101" t="s">
        <v>35</v>
      </c>
      <c r="E101" t="s">
        <v>9</v>
      </c>
      <c r="F101" t="s">
        <v>11</v>
      </c>
      <c r="G101" t="s">
        <v>6</v>
      </c>
      <c r="H101" t="s">
        <v>15</v>
      </c>
      <c r="I101" s="1">
        <f>SUMIF($T$2:$T$3,Sheet1[[#This Row],[sexo]],$U$2:$U$3)</f>
        <v>0.52</v>
      </c>
      <c r="J101" s="1">
        <f>SUMIF($M$2:$M$4,Sheet1[[#This Row],[municipio]],$R$2:$R$4)</f>
        <v>1.4832473113276523</v>
      </c>
      <c r="K101" s="1">
        <f>PRODUCT(Sheet1[[#This Row],[pond_sex]],Sheet1[[#This Row],[pond_mun]])</f>
        <v>0.77128860189037918</v>
      </c>
    </row>
    <row r="102" spans="1:11" x14ac:dyDescent="0.25">
      <c r="A102" t="s">
        <v>8</v>
      </c>
      <c r="B102">
        <v>39350</v>
      </c>
      <c r="C102" t="s">
        <v>34</v>
      </c>
      <c r="D102" t="s">
        <v>35</v>
      </c>
      <c r="E102" t="s">
        <v>9</v>
      </c>
      <c r="F102" t="s">
        <v>39</v>
      </c>
      <c r="G102" t="s">
        <v>11</v>
      </c>
      <c r="H102" t="s">
        <v>7</v>
      </c>
      <c r="I102" s="1">
        <f>SUMIF($T$2:$T$3,Sheet1[[#This Row],[sexo]],$U$2:$U$3)</f>
        <v>0.52</v>
      </c>
      <c r="J102" s="1">
        <f>SUMIF($M$2:$M$4,Sheet1[[#This Row],[municipio]],$R$2:$R$4)</f>
        <v>1.4832473113276523</v>
      </c>
      <c r="K102" s="1">
        <f>PRODUCT(Sheet1[[#This Row],[pond_sex]],Sheet1[[#This Row],[pond_mun]])</f>
        <v>0.77128860189037918</v>
      </c>
    </row>
    <row r="103" spans="1:11" x14ac:dyDescent="0.25">
      <c r="A103" t="s">
        <v>4</v>
      </c>
      <c r="B103">
        <v>39906</v>
      </c>
      <c r="C103" t="s">
        <v>34</v>
      </c>
      <c r="D103" t="s">
        <v>35</v>
      </c>
      <c r="E103" t="s">
        <v>5</v>
      </c>
      <c r="F103" t="s">
        <v>39</v>
      </c>
      <c r="G103" t="s">
        <v>6</v>
      </c>
      <c r="H103" t="s">
        <v>15</v>
      </c>
      <c r="I103" s="1">
        <f>SUMIF($T$2:$T$3,Sheet1[[#This Row],[sexo]],$U$2:$U$3)</f>
        <v>0.48</v>
      </c>
      <c r="J103" s="1">
        <f>SUMIF($M$2:$M$4,Sheet1[[#This Row],[municipio]],$R$2:$R$4)</f>
        <v>1.4832473113276523</v>
      </c>
      <c r="K103" s="1">
        <f>PRODUCT(Sheet1[[#This Row],[pond_sex]],Sheet1[[#This Row],[pond_mun]])</f>
        <v>0.71195870943727313</v>
      </c>
    </row>
    <row r="104" spans="1:11" x14ac:dyDescent="0.25">
      <c r="A104" t="s">
        <v>8</v>
      </c>
      <c r="B104">
        <v>39630</v>
      </c>
      <c r="C104" t="s">
        <v>34</v>
      </c>
      <c r="D104" t="s">
        <v>35</v>
      </c>
      <c r="E104" t="s">
        <v>5</v>
      </c>
      <c r="F104" t="s">
        <v>39</v>
      </c>
      <c r="G104" t="s">
        <v>6</v>
      </c>
      <c r="H104" t="s">
        <v>15</v>
      </c>
      <c r="I104" s="1">
        <f>SUMIF($T$2:$T$3,Sheet1[[#This Row],[sexo]],$U$2:$U$3)</f>
        <v>0.52</v>
      </c>
      <c r="J104" s="1">
        <f>SUMIF($M$2:$M$4,Sheet1[[#This Row],[municipio]],$R$2:$R$4)</f>
        <v>1.4832473113276523</v>
      </c>
      <c r="K104" s="1">
        <f>PRODUCT(Sheet1[[#This Row],[pond_sex]],Sheet1[[#This Row],[pond_mun]])</f>
        <v>0.77128860189037918</v>
      </c>
    </row>
    <row r="105" spans="1:11" x14ac:dyDescent="0.25">
      <c r="A105" t="s">
        <v>4</v>
      </c>
      <c r="B105">
        <v>39715</v>
      </c>
      <c r="C105" t="s">
        <v>34</v>
      </c>
      <c r="D105" t="s">
        <v>35</v>
      </c>
      <c r="E105" t="s">
        <v>9</v>
      </c>
      <c r="F105" t="s">
        <v>11</v>
      </c>
      <c r="G105" t="s">
        <v>6</v>
      </c>
      <c r="H105" t="s">
        <v>15</v>
      </c>
      <c r="I105" s="1">
        <f>SUMIF($T$2:$T$3,Sheet1[[#This Row],[sexo]],$U$2:$U$3)</f>
        <v>0.48</v>
      </c>
      <c r="J105" s="1">
        <f>SUMIF($M$2:$M$4,Sheet1[[#This Row],[municipio]],$R$2:$R$4)</f>
        <v>1.4832473113276523</v>
      </c>
      <c r="K105" s="1">
        <f>PRODUCT(Sheet1[[#This Row],[pond_sex]],Sheet1[[#This Row],[pond_mun]])</f>
        <v>0.71195870943727313</v>
      </c>
    </row>
    <row r="106" spans="1:11" x14ac:dyDescent="0.25">
      <c r="A106" t="s">
        <v>8</v>
      </c>
      <c r="B106">
        <v>39931</v>
      </c>
      <c r="C106" t="s">
        <v>34</v>
      </c>
      <c r="D106" t="s">
        <v>35</v>
      </c>
      <c r="E106" t="s">
        <v>5</v>
      </c>
      <c r="F106" t="s">
        <v>11</v>
      </c>
      <c r="G106" t="s">
        <v>16</v>
      </c>
      <c r="H106" t="s">
        <v>15</v>
      </c>
      <c r="I106" s="1">
        <f>SUMIF($T$2:$T$3,Sheet1[[#This Row],[sexo]],$U$2:$U$3)</f>
        <v>0.52</v>
      </c>
      <c r="J106" s="1">
        <f>SUMIF($M$2:$M$4,Sheet1[[#This Row],[municipio]],$R$2:$R$4)</f>
        <v>1.4832473113276523</v>
      </c>
      <c r="K106" s="1">
        <f>PRODUCT(Sheet1[[#This Row],[pond_sex]],Sheet1[[#This Row],[pond_mun]])</f>
        <v>0.77128860189037918</v>
      </c>
    </row>
    <row r="107" spans="1:11" x14ac:dyDescent="0.25">
      <c r="A107" t="s">
        <v>4</v>
      </c>
      <c r="B107">
        <v>39530</v>
      </c>
      <c r="C107" t="s">
        <v>34</v>
      </c>
      <c r="D107" t="s">
        <v>35</v>
      </c>
      <c r="E107" t="s">
        <v>9</v>
      </c>
      <c r="F107" t="s">
        <v>39</v>
      </c>
      <c r="G107" t="s">
        <v>6</v>
      </c>
      <c r="H107" t="s">
        <v>15</v>
      </c>
      <c r="I107" s="1">
        <f>SUMIF($T$2:$T$3,Sheet1[[#This Row],[sexo]],$U$2:$U$3)</f>
        <v>0.48</v>
      </c>
      <c r="J107" s="1">
        <f>SUMIF($M$2:$M$4,Sheet1[[#This Row],[municipio]],$R$2:$R$4)</f>
        <v>1.4832473113276523</v>
      </c>
      <c r="K107" s="1">
        <f>PRODUCT(Sheet1[[#This Row],[pond_sex]],Sheet1[[#This Row],[pond_mun]])</f>
        <v>0.71195870943727313</v>
      </c>
    </row>
    <row r="108" spans="1:11" x14ac:dyDescent="0.25">
      <c r="A108" t="s">
        <v>8</v>
      </c>
      <c r="B108">
        <v>39630</v>
      </c>
      <c r="C108" t="s">
        <v>34</v>
      </c>
      <c r="D108" t="s">
        <v>35</v>
      </c>
      <c r="E108" t="s">
        <v>5</v>
      </c>
      <c r="F108" t="s">
        <v>11</v>
      </c>
      <c r="G108" t="s">
        <v>16</v>
      </c>
      <c r="H108" t="s">
        <v>7</v>
      </c>
      <c r="I108" s="1">
        <f>SUMIF($T$2:$T$3,Sheet1[[#This Row],[sexo]],$U$2:$U$3)</f>
        <v>0.52</v>
      </c>
      <c r="J108" s="1">
        <f>SUMIF($M$2:$M$4,Sheet1[[#This Row],[municipio]],$R$2:$R$4)</f>
        <v>1.4832473113276523</v>
      </c>
      <c r="K108" s="1">
        <f>PRODUCT(Sheet1[[#This Row],[pond_sex]],Sheet1[[#This Row],[pond_mun]])</f>
        <v>0.77128860189037918</v>
      </c>
    </row>
    <row r="109" spans="1:11" x14ac:dyDescent="0.25">
      <c r="A109" t="s">
        <v>8</v>
      </c>
      <c r="B109">
        <v>39660</v>
      </c>
      <c r="C109" t="s">
        <v>34</v>
      </c>
      <c r="D109" t="s">
        <v>35</v>
      </c>
      <c r="E109" t="s">
        <v>5</v>
      </c>
      <c r="F109" t="s">
        <v>11</v>
      </c>
      <c r="G109" t="s">
        <v>12</v>
      </c>
      <c r="H109" t="s">
        <v>15</v>
      </c>
      <c r="I109" s="1">
        <f>SUMIF($T$2:$T$3,Sheet1[[#This Row],[sexo]],$U$2:$U$3)</f>
        <v>0.52</v>
      </c>
      <c r="J109" s="1">
        <f>SUMIF($M$2:$M$4,Sheet1[[#This Row],[municipio]],$R$2:$R$4)</f>
        <v>1.4832473113276523</v>
      </c>
      <c r="K109" s="1">
        <f>PRODUCT(Sheet1[[#This Row],[pond_sex]],Sheet1[[#This Row],[pond_mun]])</f>
        <v>0.77128860189037918</v>
      </c>
    </row>
    <row r="110" spans="1:11" x14ac:dyDescent="0.25">
      <c r="A110" t="s">
        <v>4</v>
      </c>
      <c r="B110">
        <v>8302</v>
      </c>
      <c r="C110" t="s">
        <v>34</v>
      </c>
      <c r="D110" t="s">
        <v>35</v>
      </c>
      <c r="E110" t="s">
        <v>9</v>
      </c>
      <c r="F110" t="s">
        <v>38</v>
      </c>
      <c r="G110" t="s">
        <v>10</v>
      </c>
      <c r="H110" t="s">
        <v>7</v>
      </c>
      <c r="I110" s="1">
        <f>SUMIF($T$2:$T$3,Sheet1[[#This Row],[sexo]],$U$2:$U$3)</f>
        <v>0.48</v>
      </c>
      <c r="J110" s="1">
        <f>SUMIF($M$2:$M$4,Sheet1[[#This Row],[municipio]],$R$2:$R$4)</f>
        <v>1.4832473113276523</v>
      </c>
      <c r="K110" s="1">
        <f>PRODUCT(Sheet1[[#This Row],[pond_sex]],Sheet1[[#This Row],[pond_mun]])</f>
        <v>0.71195870943727313</v>
      </c>
    </row>
    <row r="111" spans="1:11" x14ac:dyDescent="0.25">
      <c r="A111" t="s">
        <v>4</v>
      </c>
      <c r="B111">
        <v>39810</v>
      </c>
      <c r="C111" t="s">
        <v>34</v>
      </c>
      <c r="D111" t="s">
        <v>35</v>
      </c>
      <c r="E111" t="s">
        <v>9</v>
      </c>
      <c r="F111" t="s">
        <v>39</v>
      </c>
      <c r="G111" t="s">
        <v>6</v>
      </c>
      <c r="H111" t="s">
        <v>15</v>
      </c>
      <c r="I111" s="1">
        <f>SUMIF($T$2:$T$3,Sheet1[[#This Row],[sexo]],$U$2:$U$3)</f>
        <v>0.48</v>
      </c>
      <c r="J111" s="1">
        <f>SUMIF($M$2:$M$4,Sheet1[[#This Row],[municipio]],$R$2:$R$4)</f>
        <v>1.4832473113276523</v>
      </c>
      <c r="K111" s="1">
        <f>PRODUCT(Sheet1[[#This Row],[pond_sex]],Sheet1[[#This Row],[pond_mun]])</f>
        <v>0.71195870943727313</v>
      </c>
    </row>
    <row r="112" spans="1:11" x14ac:dyDescent="0.25">
      <c r="A112" t="s">
        <v>8</v>
      </c>
      <c r="B112">
        <v>39799</v>
      </c>
      <c r="C112" t="s">
        <v>34</v>
      </c>
      <c r="D112" t="s">
        <v>35</v>
      </c>
      <c r="E112" t="s">
        <v>9</v>
      </c>
      <c r="F112" t="s">
        <v>39</v>
      </c>
      <c r="G112" t="s">
        <v>6</v>
      </c>
      <c r="H112" t="s">
        <v>7</v>
      </c>
      <c r="I112" s="1">
        <f>SUMIF($T$2:$T$3,Sheet1[[#This Row],[sexo]],$U$2:$U$3)</f>
        <v>0.52</v>
      </c>
      <c r="J112" s="1">
        <f>SUMIF($M$2:$M$4,Sheet1[[#This Row],[municipio]],$R$2:$R$4)</f>
        <v>1.4832473113276523</v>
      </c>
      <c r="K112" s="1">
        <f>PRODUCT(Sheet1[[#This Row],[pond_sex]],Sheet1[[#This Row],[pond_mun]])</f>
        <v>0.77128860189037918</v>
      </c>
    </row>
    <row r="113" spans="1:11" x14ac:dyDescent="0.25">
      <c r="A113" t="s">
        <v>8</v>
      </c>
      <c r="B113">
        <v>39630</v>
      </c>
      <c r="C113" t="s">
        <v>34</v>
      </c>
      <c r="D113" t="s">
        <v>35</v>
      </c>
      <c r="E113" t="s">
        <v>5</v>
      </c>
      <c r="F113" t="s">
        <v>38</v>
      </c>
      <c r="G113" t="s">
        <v>10</v>
      </c>
      <c r="H113" t="s">
        <v>7</v>
      </c>
      <c r="I113" s="1">
        <f>SUMIF($T$2:$T$3,Sheet1[[#This Row],[sexo]],$U$2:$U$3)</f>
        <v>0.52</v>
      </c>
      <c r="J113" s="1">
        <f>SUMIF($M$2:$M$4,Sheet1[[#This Row],[municipio]],$R$2:$R$4)</f>
        <v>1.4832473113276523</v>
      </c>
      <c r="K113" s="1">
        <f>PRODUCT(Sheet1[[#This Row],[pond_sex]],Sheet1[[#This Row],[pond_mun]])</f>
        <v>0.77128860189037918</v>
      </c>
    </row>
    <row r="114" spans="1:11" x14ac:dyDescent="0.25">
      <c r="A114" t="s">
        <v>4</v>
      </c>
      <c r="B114">
        <v>39670</v>
      </c>
      <c r="C114" t="s">
        <v>34</v>
      </c>
      <c r="D114" t="s">
        <v>35</v>
      </c>
      <c r="E114" t="s">
        <v>5</v>
      </c>
      <c r="F114" t="s">
        <v>37</v>
      </c>
      <c r="G114" t="s">
        <v>14</v>
      </c>
      <c r="H114" t="s">
        <v>7</v>
      </c>
      <c r="I114" s="1">
        <f>SUMIF($T$2:$T$3,Sheet1[[#This Row],[sexo]],$U$2:$U$3)</f>
        <v>0.48</v>
      </c>
      <c r="J114" s="1">
        <f>SUMIF($M$2:$M$4,Sheet1[[#This Row],[municipio]],$R$2:$R$4)</f>
        <v>1.4832473113276523</v>
      </c>
      <c r="K114" s="1">
        <f>PRODUCT(Sheet1[[#This Row],[pond_sex]],Sheet1[[#This Row],[pond_mun]])</f>
        <v>0.71195870943727313</v>
      </c>
    </row>
    <row r="115" spans="1:11" x14ac:dyDescent="0.25">
      <c r="A115" t="s">
        <v>8</v>
      </c>
      <c r="B115">
        <v>39690</v>
      </c>
      <c r="C115" t="s">
        <v>34</v>
      </c>
      <c r="D115" t="s">
        <v>35</v>
      </c>
      <c r="E115" t="s">
        <v>5</v>
      </c>
      <c r="F115" t="s">
        <v>39</v>
      </c>
      <c r="G115" t="s">
        <v>6</v>
      </c>
      <c r="H115" t="s">
        <v>15</v>
      </c>
      <c r="I115" s="1">
        <f>SUMIF($T$2:$T$3,Sheet1[[#This Row],[sexo]],$U$2:$U$3)</f>
        <v>0.52</v>
      </c>
      <c r="J115" s="1">
        <f>SUMIF($M$2:$M$4,Sheet1[[#This Row],[municipio]],$R$2:$R$4)</f>
        <v>1.4832473113276523</v>
      </c>
      <c r="K115" s="1">
        <f>PRODUCT(Sheet1[[#This Row],[pond_sex]],Sheet1[[#This Row],[pond_mun]])</f>
        <v>0.77128860189037918</v>
      </c>
    </row>
    <row r="116" spans="1:11" x14ac:dyDescent="0.25">
      <c r="A116" t="s">
        <v>8</v>
      </c>
      <c r="B116">
        <v>39690</v>
      </c>
      <c r="C116" t="s">
        <v>34</v>
      </c>
      <c r="D116" t="s">
        <v>35</v>
      </c>
      <c r="E116" t="s">
        <v>5</v>
      </c>
      <c r="F116" t="s">
        <v>37</v>
      </c>
      <c r="G116" t="s">
        <v>14</v>
      </c>
      <c r="H116" t="s">
        <v>15</v>
      </c>
      <c r="I116" s="1">
        <f>SUMIF($T$2:$T$3,Sheet1[[#This Row],[sexo]],$U$2:$U$3)</f>
        <v>0.52</v>
      </c>
      <c r="J116" s="1">
        <f>SUMIF($M$2:$M$4,Sheet1[[#This Row],[municipio]],$R$2:$R$4)</f>
        <v>1.4832473113276523</v>
      </c>
      <c r="K116" s="1">
        <f>PRODUCT(Sheet1[[#This Row],[pond_sex]],Sheet1[[#This Row],[pond_mun]])</f>
        <v>0.77128860189037918</v>
      </c>
    </row>
    <row r="117" spans="1:11" x14ac:dyDescent="0.25">
      <c r="A117" t="s">
        <v>4</v>
      </c>
      <c r="B117">
        <v>39840</v>
      </c>
      <c r="C117" t="s">
        <v>34</v>
      </c>
      <c r="D117" t="s">
        <v>35</v>
      </c>
      <c r="E117" t="s">
        <v>5</v>
      </c>
      <c r="F117" t="s">
        <v>11</v>
      </c>
      <c r="G117" t="s">
        <v>14</v>
      </c>
      <c r="H117" t="s">
        <v>15</v>
      </c>
      <c r="I117" s="1">
        <f>SUMIF($T$2:$T$3,Sheet1[[#This Row],[sexo]],$U$2:$U$3)</f>
        <v>0.48</v>
      </c>
      <c r="J117" s="1">
        <f>SUMIF($M$2:$M$4,Sheet1[[#This Row],[municipio]],$R$2:$R$4)</f>
        <v>1.4832473113276523</v>
      </c>
      <c r="K117" s="1">
        <f>PRODUCT(Sheet1[[#This Row],[pond_sex]],Sheet1[[#This Row],[pond_mun]])</f>
        <v>0.71195870943727313</v>
      </c>
    </row>
    <row r="118" spans="1:11" x14ac:dyDescent="0.25">
      <c r="A118" t="s">
        <v>8</v>
      </c>
      <c r="B118">
        <v>39845</v>
      </c>
      <c r="C118" t="s">
        <v>34</v>
      </c>
      <c r="D118" t="s">
        <v>35</v>
      </c>
      <c r="E118" t="s">
        <v>9</v>
      </c>
      <c r="F118" t="s">
        <v>38</v>
      </c>
      <c r="G118" t="s">
        <v>10</v>
      </c>
      <c r="H118" t="s">
        <v>15</v>
      </c>
      <c r="I118" s="1">
        <f>SUMIF($T$2:$T$3,Sheet1[[#This Row],[sexo]],$U$2:$U$3)</f>
        <v>0.52</v>
      </c>
      <c r="J118" s="1">
        <f>SUMIF($M$2:$M$4,Sheet1[[#This Row],[municipio]],$R$2:$R$4)</f>
        <v>1.4832473113276523</v>
      </c>
      <c r="K118" s="1">
        <f>PRODUCT(Sheet1[[#This Row],[pond_sex]],Sheet1[[#This Row],[pond_mun]])</f>
        <v>0.77128860189037918</v>
      </c>
    </row>
    <row r="119" spans="1:11" x14ac:dyDescent="0.25">
      <c r="A119" t="s">
        <v>8</v>
      </c>
      <c r="B119">
        <v>39850</v>
      </c>
      <c r="C119" t="s">
        <v>34</v>
      </c>
      <c r="D119" t="s">
        <v>35</v>
      </c>
      <c r="E119" t="s">
        <v>9</v>
      </c>
      <c r="F119" t="s">
        <v>39</v>
      </c>
      <c r="G119" t="s">
        <v>6</v>
      </c>
      <c r="H119" t="s">
        <v>7</v>
      </c>
      <c r="I119" s="1">
        <f>SUMIF($T$2:$T$3,Sheet1[[#This Row],[sexo]],$U$2:$U$3)</f>
        <v>0.52</v>
      </c>
      <c r="J119" s="1">
        <f>SUMIF($M$2:$M$4,Sheet1[[#This Row],[municipio]],$R$2:$R$4)</f>
        <v>1.4832473113276523</v>
      </c>
      <c r="K119" s="1">
        <f>PRODUCT(Sheet1[[#This Row],[pond_sex]],Sheet1[[#This Row],[pond_mun]])</f>
        <v>0.77128860189037918</v>
      </c>
    </row>
    <row r="120" spans="1:11" x14ac:dyDescent="0.25">
      <c r="A120" t="s">
        <v>8</v>
      </c>
      <c r="B120">
        <v>39810</v>
      </c>
      <c r="C120" t="s">
        <v>34</v>
      </c>
      <c r="D120" t="s">
        <v>35</v>
      </c>
      <c r="E120" t="s">
        <v>5</v>
      </c>
      <c r="F120" t="s">
        <v>11</v>
      </c>
      <c r="G120" t="s">
        <v>14</v>
      </c>
      <c r="H120" t="s">
        <v>7</v>
      </c>
      <c r="I120" s="1">
        <f>SUMIF($T$2:$T$3,Sheet1[[#This Row],[sexo]],$U$2:$U$3)</f>
        <v>0.52</v>
      </c>
      <c r="J120" s="1">
        <f>SUMIF($M$2:$M$4,Sheet1[[#This Row],[municipio]],$R$2:$R$4)</f>
        <v>1.4832473113276523</v>
      </c>
      <c r="K120" s="1">
        <f>PRODUCT(Sheet1[[#This Row],[pond_sex]],Sheet1[[#This Row],[pond_mun]])</f>
        <v>0.77128860189037918</v>
      </c>
    </row>
    <row r="121" spans="1:11" x14ac:dyDescent="0.25">
      <c r="A121" t="s">
        <v>8</v>
      </c>
      <c r="B121">
        <v>39810</v>
      </c>
      <c r="C121" t="s">
        <v>34</v>
      </c>
      <c r="D121" t="s">
        <v>35</v>
      </c>
      <c r="E121" t="s">
        <v>5</v>
      </c>
      <c r="F121" t="s">
        <v>11</v>
      </c>
      <c r="G121" t="s">
        <v>6</v>
      </c>
      <c r="H121" t="s">
        <v>15</v>
      </c>
      <c r="I121" s="1">
        <f>SUMIF($T$2:$T$3,Sheet1[[#This Row],[sexo]],$U$2:$U$3)</f>
        <v>0.52</v>
      </c>
      <c r="J121" s="1">
        <f>SUMIF($M$2:$M$4,Sheet1[[#This Row],[municipio]],$R$2:$R$4)</f>
        <v>1.4832473113276523</v>
      </c>
      <c r="K121" s="1">
        <f>PRODUCT(Sheet1[[#This Row],[pond_sex]],Sheet1[[#This Row],[pond_mun]])</f>
        <v>0.77128860189037918</v>
      </c>
    </row>
    <row r="122" spans="1:11" x14ac:dyDescent="0.25">
      <c r="A122" t="s">
        <v>4</v>
      </c>
      <c r="B122">
        <v>39906</v>
      </c>
      <c r="C122" t="s">
        <v>34</v>
      </c>
      <c r="D122" t="s">
        <v>35</v>
      </c>
      <c r="E122" t="s">
        <v>5</v>
      </c>
      <c r="F122" t="s">
        <v>39</v>
      </c>
      <c r="G122" t="s">
        <v>6</v>
      </c>
      <c r="H122" t="s">
        <v>7</v>
      </c>
      <c r="I122" s="1">
        <f>SUMIF($T$2:$T$3,Sheet1[[#This Row],[sexo]],$U$2:$U$3)</f>
        <v>0.48</v>
      </c>
      <c r="J122" s="1">
        <f>SUMIF($M$2:$M$4,Sheet1[[#This Row],[municipio]],$R$2:$R$4)</f>
        <v>1.4832473113276523</v>
      </c>
      <c r="K122" s="1">
        <f>PRODUCT(Sheet1[[#This Row],[pond_sex]],Sheet1[[#This Row],[pond_mun]])</f>
        <v>0.71195870943727313</v>
      </c>
    </row>
    <row r="123" spans="1:11" x14ac:dyDescent="0.25">
      <c r="A123" t="s">
        <v>8</v>
      </c>
      <c r="B123">
        <v>39906</v>
      </c>
      <c r="C123" t="s">
        <v>34</v>
      </c>
      <c r="D123" t="s">
        <v>35</v>
      </c>
      <c r="E123" t="s">
        <v>9</v>
      </c>
      <c r="F123" t="s">
        <v>36</v>
      </c>
      <c r="G123" t="s">
        <v>16</v>
      </c>
      <c r="H123" t="s">
        <v>7</v>
      </c>
      <c r="I123" s="1">
        <f>SUMIF($T$2:$T$3,Sheet1[[#This Row],[sexo]],$U$2:$U$3)</f>
        <v>0.52</v>
      </c>
      <c r="J123" s="1">
        <f>SUMIF($M$2:$M$4,Sheet1[[#This Row],[municipio]],$R$2:$R$4)</f>
        <v>1.4832473113276523</v>
      </c>
      <c r="K123" s="1">
        <f>PRODUCT(Sheet1[[#This Row],[pond_sex]],Sheet1[[#This Row],[pond_mun]])</f>
        <v>0.77128860189037918</v>
      </c>
    </row>
    <row r="124" spans="1:11" x14ac:dyDescent="0.25">
      <c r="A124" t="s">
        <v>4</v>
      </c>
      <c r="B124">
        <v>39810</v>
      </c>
      <c r="C124" t="s">
        <v>34</v>
      </c>
      <c r="D124" t="s">
        <v>35</v>
      </c>
      <c r="E124" t="s">
        <v>5</v>
      </c>
      <c r="F124" t="s">
        <v>39</v>
      </c>
      <c r="G124" t="s">
        <v>17</v>
      </c>
      <c r="H124" t="s">
        <v>7</v>
      </c>
      <c r="I124" s="1">
        <f>SUMIF($T$2:$T$3,Sheet1[[#This Row],[sexo]],$U$2:$U$3)</f>
        <v>0.48</v>
      </c>
      <c r="J124" s="1">
        <f>SUMIF($M$2:$M$4,Sheet1[[#This Row],[municipio]],$R$2:$R$4)</f>
        <v>1.4832473113276523</v>
      </c>
      <c r="K124" s="1">
        <f>PRODUCT(Sheet1[[#This Row],[pond_sex]],Sheet1[[#This Row],[pond_mun]])</f>
        <v>0.71195870943727313</v>
      </c>
    </row>
    <row r="125" spans="1:11" x14ac:dyDescent="0.25">
      <c r="A125" t="s">
        <v>8</v>
      </c>
      <c r="B125">
        <v>39810</v>
      </c>
      <c r="C125" t="s">
        <v>34</v>
      </c>
      <c r="D125" t="s">
        <v>35</v>
      </c>
      <c r="E125" t="s">
        <v>5</v>
      </c>
      <c r="F125" t="s">
        <v>37</v>
      </c>
      <c r="G125" t="s">
        <v>14</v>
      </c>
      <c r="H125" t="s">
        <v>15</v>
      </c>
      <c r="I125" s="1">
        <f>SUMIF($T$2:$T$3,Sheet1[[#This Row],[sexo]],$U$2:$U$3)</f>
        <v>0.52</v>
      </c>
      <c r="J125" s="1">
        <f>SUMIF($M$2:$M$4,Sheet1[[#This Row],[municipio]],$R$2:$R$4)</f>
        <v>1.4832473113276523</v>
      </c>
      <c r="K125" s="1">
        <f>PRODUCT(Sheet1[[#This Row],[pond_sex]],Sheet1[[#This Row],[pond_mun]])</f>
        <v>0.77128860189037918</v>
      </c>
    </row>
    <row r="126" spans="1:11" x14ac:dyDescent="0.25">
      <c r="A126" t="s">
        <v>8</v>
      </c>
      <c r="B126">
        <v>39810</v>
      </c>
      <c r="C126" t="s">
        <v>34</v>
      </c>
      <c r="D126" t="s">
        <v>35</v>
      </c>
      <c r="E126" t="s">
        <v>5</v>
      </c>
      <c r="F126" t="s">
        <v>39</v>
      </c>
      <c r="G126" t="s">
        <v>6</v>
      </c>
      <c r="H126" t="s">
        <v>7</v>
      </c>
      <c r="I126" s="1">
        <f>SUMIF($T$2:$T$3,Sheet1[[#This Row],[sexo]],$U$2:$U$3)</f>
        <v>0.52</v>
      </c>
      <c r="J126" s="1">
        <f>SUMIF($M$2:$M$4,Sheet1[[#This Row],[municipio]],$R$2:$R$4)</f>
        <v>1.4832473113276523</v>
      </c>
      <c r="K126" s="1">
        <f>PRODUCT(Sheet1[[#This Row],[pond_sex]],Sheet1[[#This Row],[pond_mun]])</f>
        <v>0.77128860189037918</v>
      </c>
    </row>
    <row r="127" spans="1:11" x14ac:dyDescent="0.25">
      <c r="A127" t="s">
        <v>4</v>
      </c>
      <c r="B127">
        <v>39350</v>
      </c>
      <c r="C127" t="s">
        <v>34</v>
      </c>
      <c r="D127" t="s">
        <v>35</v>
      </c>
      <c r="E127" t="s">
        <v>9</v>
      </c>
      <c r="F127" t="s">
        <v>39</v>
      </c>
      <c r="G127" t="s">
        <v>6</v>
      </c>
      <c r="H127" t="s">
        <v>15</v>
      </c>
      <c r="I127" s="1">
        <f>SUMIF($T$2:$T$3,Sheet1[[#This Row],[sexo]],$U$2:$U$3)</f>
        <v>0.48</v>
      </c>
      <c r="J127" s="1">
        <f>SUMIF($M$2:$M$4,Sheet1[[#This Row],[municipio]],$R$2:$R$4)</f>
        <v>1.4832473113276523</v>
      </c>
      <c r="K127" s="1">
        <f>PRODUCT(Sheet1[[#This Row],[pond_sex]],Sheet1[[#This Row],[pond_mun]])</f>
        <v>0.71195870943727313</v>
      </c>
    </row>
    <row r="128" spans="1:11" x14ac:dyDescent="0.25">
      <c r="A128" t="s">
        <v>8</v>
      </c>
      <c r="B128">
        <v>39850</v>
      </c>
      <c r="C128" t="s">
        <v>34</v>
      </c>
      <c r="D128" t="s">
        <v>35</v>
      </c>
      <c r="E128" t="s">
        <v>9</v>
      </c>
      <c r="F128" t="s">
        <v>37</v>
      </c>
      <c r="G128" t="s">
        <v>14</v>
      </c>
      <c r="H128" t="s">
        <v>7</v>
      </c>
      <c r="I128" s="1">
        <f>SUMIF($T$2:$T$3,Sheet1[[#This Row],[sexo]],$U$2:$U$3)</f>
        <v>0.52</v>
      </c>
      <c r="J128" s="1">
        <f>SUMIF($M$2:$M$4,Sheet1[[#This Row],[municipio]],$R$2:$R$4)</f>
        <v>1.4832473113276523</v>
      </c>
      <c r="K128" s="1">
        <f>PRODUCT(Sheet1[[#This Row],[pond_sex]],Sheet1[[#This Row],[pond_mun]])</f>
        <v>0.77128860189037918</v>
      </c>
    </row>
    <row r="129" spans="1:11" x14ac:dyDescent="0.25">
      <c r="A129" t="s">
        <v>8</v>
      </c>
      <c r="B129">
        <v>39700</v>
      </c>
      <c r="C129" t="s">
        <v>34</v>
      </c>
      <c r="D129" t="s">
        <v>35</v>
      </c>
      <c r="E129" t="s">
        <v>9</v>
      </c>
      <c r="F129" t="s">
        <v>37</v>
      </c>
      <c r="G129" t="s">
        <v>14</v>
      </c>
      <c r="H129" t="s">
        <v>15</v>
      </c>
      <c r="I129" s="1">
        <f>SUMIF($T$2:$T$3,Sheet1[[#This Row],[sexo]],$U$2:$U$3)</f>
        <v>0.52</v>
      </c>
      <c r="J129" s="1">
        <f>SUMIF($M$2:$M$4,Sheet1[[#This Row],[municipio]],$R$2:$R$4)</f>
        <v>1.4832473113276523</v>
      </c>
      <c r="K129" s="1">
        <f>PRODUCT(Sheet1[[#This Row],[pond_sex]],Sheet1[[#This Row],[pond_mun]])</f>
        <v>0.77128860189037918</v>
      </c>
    </row>
    <row r="130" spans="1:11" x14ac:dyDescent="0.25">
      <c r="A130" t="s">
        <v>8</v>
      </c>
      <c r="B130">
        <v>39540</v>
      </c>
      <c r="C130" t="s">
        <v>34</v>
      </c>
      <c r="D130" t="s">
        <v>35</v>
      </c>
      <c r="E130" t="s">
        <v>5</v>
      </c>
      <c r="F130" t="s">
        <v>39</v>
      </c>
      <c r="G130" t="s">
        <v>6</v>
      </c>
      <c r="H130" t="s">
        <v>7</v>
      </c>
      <c r="I130" s="1">
        <f>SUMIF($T$2:$T$3,Sheet1[[#This Row],[sexo]],$U$2:$U$3)</f>
        <v>0.52</v>
      </c>
      <c r="J130" s="1">
        <f>SUMIF($M$2:$M$4,Sheet1[[#This Row],[municipio]],$R$2:$R$4)</f>
        <v>1.4832473113276523</v>
      </c>
      <c r="K130" s="1">
        <f>PRODUCT(Sheet1[[#This Row],[pond_sex]],Sheet1[[#This Row],[pond_mun]])</f>
        <v>0.77128860189037918</v>
      </c>
    </row>
    <row r="131" spans="1:11" x14ac:dyDescent="0.25">
      <c r="A131" t="s">
        <v>8</v>
      </c>
      <c r="B131">
        <v>39700</v>
      </c>
      <c r="C131" t="s">
        <v>34</v>
      </c>
      <c r="D131" t="s">
        <v>35</v>
      </c>
      <c r="E131" t="s">
        <v>5</v>
      </c>
      <c r="F131" t="s">
        <v>39</v>
      </c>
      <c r="G131" t="s">
        <v>6</v>
      </c>
      <c r="H131" t="s">
        <v>7</v>
      </c>
      <c r="I131" s="1">
        <f>SUMIF($T$2:$T$3,Sheet1[[#This Row],[sexo]],$U$2:$U$3)</f>
        <v>0.52</v>
      </c>
      <c r="J131" s="1">
        <f>SUMIF($M$2:$M$4,Sheet1[[#This Row],[municipio]],$R$2:$R$4)</f>
        <v>1.4832473113276523</v>
      </c>
      <c r="K131" s="1">
        <f>PRODUCT(Sheet1[[#This Row],[pond_sex]],Sheet1[[#This Row],[pond_mun]])</f>
        <v>0.77128860189037918</v>
      </c>
    </row>
    <row r="132" spans="1:11" x14ac:dyDescent="0.25">
      <c r="A132" t="s">
        <v>8</v>
      </c>
      <c r="B132">
        <v>39890</v>
      </c>
      <c r="C132" t="s">
        <v>34</v>
      </c>
      <c r="D132" t="s">
        <v>35</v>
      </c>
      <c r="E132" t="s">
        <v>5</v>
      </c>
      <c r="F132" t="s">
        <v>11</v>
      </c>
      <c r="G132" t="s">
        <v>16</v>
      </c>
      <c r="H132" t="s">
        <v>15</v>
      </c>
      <c r="I132" s="1">
        <f>SUMIF($T$2:$T$3,Sheet1[[#This Row],[sexo]],$U$2:$U$3)</f>
        <v>0.52</v>
      </c>
      <c r="J132" s="1">
        <f>SUMIF($M$2:$M$4,Sheet1[[#This Row],[municipio]],$R$2:$R$4)</f>
        <v>1.4832473113276523</v>
      </c>
      <c r="K132" s="1">
        <f>PRODUCT(Sheet1[[#This Row],[pond_sex]],Sheet1[[#This Row],[pond_mun]])</f>
        <v>0.77128860189037918</v>
      </c>
    </row>
    <row r="133" spans="1:11" x14ac:dyDescent="0.25">
      <c r="A133" t="s">
        <v>4</v>
      </c>
      <c r="B133">
        <v>39700</v>
      </c>
      <c r="C133" t="s">
        <v>34</v>
      </c>
      <c r="D133" t="s">
        <v>35</v>
      </c>
      <c r="E133" t="s">
        <v>5</v>
      </c>
      <c r="F133" t="s">
        <v>39</v>
      </c>
      <c r="G133" t="s">
        <v>6</v>
      </c>
      <c r="H133" t="s">
        <v>15</v>
      </c>
      <c r="I133" s="1">
        <f>SUMIF($T$2:$T$3,Sheet1[[#This Row],[sexo]],$U$2:$U$3)</f>
        <v>0.48</v>
      </c>
      <c r="J133" s="1">
        <f>SUMIF($M$2:$M$4,Sheet1[[#This Row],[municipio]],$R$2:$R$4)</f>
        <v>1.4832473113276523</v>
      </c>
      <c r="K133" s="1">
        <f>PRODUCT(Sheet1[[#This Row],[pond_sex]],Sheet1[[#This Row],[pond_mun]])</f>
        <v>0.71195870943727313</v>
      </c>
    </row>
    <row r="134" spans="1:11" x14ac:dyDescent="0.25">
      <c r="A134" t="s">
        <v>4</v>
      </c>
      <c r="B134">
        <v>39715</v>
      </c>
      <c r="C134" t="s">
        <v>34</v>
      </c>
      <c r="D134" t="s">
        <v>35</v>
      </c>
      <c r="E134" t="s">
        <v>9</v>
      </c>
      <c r="F134" t="s">
        <v>37</v>
      </c>
      <c r="G134" t="s">
        <v>14</v>
      </c>
      <c r="H134" t="s">
        <v>7</v>
      </c>
      <c r="I134" s="1">
        <f>SUMIF($T$2:$T$3,Sheet1[[#This Row],[sexo]],$U$2:$U$3)</f>
        <v>0.48</v>
      </c>
      <c r="J134" s="1">
        <f>SUMIF($M$2:$M$4,Sheet1[[#This Row],[municipio]],$R$2:$R$4)</f>
        <v>1.4832473113276523</v>
      </c>
      <c r="K134" s="1">
        <f>PRODUCT(Sheet1[[#This Row],[pond_sex]],Sheet1[[#This Row],[pond_mun]])</f>
        <v>0.71195870943727313</v>
      </c>
    </row>
    <row r="135" spans="1:11" x14ac:dyDescent="0.25">
      <c r="A135" t="s">
        <v>8</v>
      </c>
      <c r="B135">
        <v>39660</v>
      </c>
      <c r="C135" t="s">
        <v>34</v>
      </c>
      <c r="D135" t="s">
        <v>35</v>
      </c>
      <c r="E135" t="s">
        <v>9</v>
      </c>
      <c r="F135" t="s">
        <v>11</v>
      </c>
      <c r="G135" t="s">
        <v>12</v>
      </c>
      <c r="H135" t="s">
        <v>7</v>
      </c>
      <c r="I135" s="1">
        <f>SUMIF($T$2:$T$3,Sheet1[[#This Row],[sexo]],$U$2:$U$3)</f>
        <v>0.52</v>
      </c>
      <c r="J135" s="1">
        <f>SUMIF($M$2:$M$4,Sheet1[[#This Row],[municipio]],$R$2:$R$4)</f>
        <v>1.4832473113276523</v>
      </c>
      <c r="K135" s="1">
        <f>PRODUCT(Sheet1[[#This Row],[pond_sex]],Sheet1[[#This Row],[pond_mun]])</f>
        <v>0.77128860189037918</v>
      </c>
    </row>
    <row r="136" spans="1:11" x14ac:dyDescent="0.25">
      <c r="A136" t="s">
        <v>4</v>
      </c>
      <c r="B136">
        <v>39810</v>
      </c>
      <c r="C136" t="s">
        <v>34</v>
      </c>
      <c r="D136" t="s">
        <v>35</v>
      </c>
      <c r="E136" t="s">
        <v>9</v>
      </c>
      <c r="F136" t="s">
        <v>39</v>
      </c>
      <c r="G136" t="s">
        <v>6</v>
      </c>
      <c r="H136" t="s">
        <v>7</v>
      </c>
      <c r="I136" s="1">
        <f>SUMIF($T$2:$T$3,Sheet1[[#This Row],[sexo]],$U$2:$U$3)</f>
        <v>0.48</v>
      </c>
      <c r="J136" s="1">
        <f>SUMIF($M$2:$M$4,Sheet1[[#This Row],[municipio]],$R$2:$R$4)</f>
        <v>1.4832473113276523</v>
      </c>
      <c r="K136" s="1">
        <f>PRODUCT(Sheet1[[#This Row],[pond_sex]],Sheet1[[#This Row],[pond_mun]])</f>
        <v>0.71195870943727313</v>
      </c>
    </row>
    <row r="137" spans="1:11" x14ac:dyDescent="0.25">
      <c r="A137" t="s">
        <v>4</v>
      </c>
      <c r="B137">
        <v>77375</v>
      </c>
      <c r="C137" t="s">
        <v>34</v>
      </c>
      <c r="D137" t="s">
        <v>35</v>
      </c>
      <c r="E137" t="s">
        <v>5</v>
      </c>
      <c r="F137" t="s">
        <v>39</v>
      </c>
      <c r="G137" t="s">
        <v>6</v>
      </c>
      <c r="H137" t="s">
        <v>7</v>
      </c>
      <c r="I137" s="1">
        <f>SUMIF($T$2:$T$3,Sheet1[[#This Row],[sexo]],$U$2:$U$3)</f>
        <v>0.48</v>
      </c>
      <c r="J137" s="1">
        <f>SUMIF($M$2:$M$4,Sheet1[[#This Row],[municipio]],$R$2:$R$4)</f>
        <v>1.4832473113276523</v>
      </c>
      <c r="K137" s="1">
        <f>PRODUCT(Sheet1[[#This Row],[pond_sex]],Sheet1[[#This Row],[pond_mun]])</f>
        <v>0.71195870943727313</v>
      </c>
    </row>
    <row r="138" spans="1:11" x14ac:dyDescent="0.25">
      <c r="A138" t="s">
        <v>8</v>
      </c>
      <c r="B138">
        <v>39810</v>
      </c>
      <c r="C138" t="s">
        <v>34</v>
      </c>
      <c r="D138" t="s">
        <v>35</v>
      </c>
      <c r="E138" t="s">
        <v>5</v>
      </c>
      <c r="F138" t="s">
        <v>11</v>
      </c>
      <c r="G138" t="s">
        <v>10</v>
      </c>
      <c r="H138" t="s">
        <v>15</v>
      </c>
      <c r="I138" s="1">
        <f>SUMIF($T$2:$T$3,Sheet1[[#This Row],[sexo]],$U$2:$U$3)</f>
        <v>0.52</v>
      </c>
      <c r="J138" s="1">
        <f>SUMIF($M$2:$M$4,Sheet1[[#This Row],[municipio]],$R$2:$R$4)</f>
        <v>1.4832473113276523</v>
      </c>
      <c r="K138" s="1">
        <f>PRODUCT(Sheet1[[#This Row],[pond_sex]],Sheet1[[#This Row],[pond_mun]])</f>
        <v>0.77128860189037918</v>
      </c>
    </row>
    <row r="139" spans="1:11" x14ac:dyDescent="0.25">
      <c r="A139" t="s">
        <v>4</v>
      </c>
      <c r="B139">
        <v>39810</v>
      </c>
      <c r="C139" t="s">
        <v>34</v>
      </c>
      <c r="D139" t="s">
        <v>35</v>
      </c>
      <c r="E139" t="s">
        <v>9</v>
      </c>
      <c r="F139" t="s">
        <v>11</v>
      </c>
      <c r="G139" t="s">
        <v>6</v>
      </c>
      <c r="H139" t="s">
        <v>15</v>
      </c>
      <c r="I139" s="1">
        <f>SUMIF($T$2:$T$3,Sheet1[[#This Row],[sexo]],$U$2:$U$3)</f>
        <v>0.48</v>
      </c>
      <c r="J139" s="1">
        <f>SUMIF($M$2:$M$4,Sheet1[[#This Row],[municipio]],$R$2:$R$4)</f>
        <v>1.4832473113276523</v>
      </c>
      <c r="K139" s="1">
        <f>PRODUCT(Sheet1[[#This Row],[pond_sex]],Sheet1[[#This Row],[pond_mun]])</f>
        <v>0.71195870943727313</v>
      </c>
    </row>
    <row r="140" spans="1:11" x14ac:dyDescent="0.25">
      <c r="A140" t="s">
        <v>8</v>
      </c>
      <c r="B140">
        <v>39880</v>
      </c>
      <c r="C140" t="s">
        <v>34</v>
      </c>
      <c r="D140" t="s">
        <v>35</v>
      </c>
      <c r="E140" t="s">
        <v>13</v>
      </c>
      <c r="F140" t="s">
        <v>37</v>
      </c>
      <c r="G140" t="s">
        <v>14</v>
      </c>
      <c r="H140" t="s">
        <v>7</v>
      </c>
      <c r="I140" s="1">
        <f>SUMIF($T$2:$T$3,Sheet1[[#This Row],[sexo]],$U$2:$U$3)</f>
        <v>0.52</v>
      </c>
      <c r="J140" s="1">
        <f>SUMIF($M$2:$M$4,Sheet1[[#This Row],[municipio]],$R$2:$R$4)</f>
        <v>1.4832473113276523</v>
      </c>
      <c r="K140" s="1">
        <f>PRODUCT(Sheet1[[#This Row],[pond_sex]],Sheet1[[#This Row],[pond_mun]])</f>
        <v>0.77128860189037918</v>
      </c>
    </row>
    <row r="141" spans="1:11" x14ac:dyDescent="0.25">
      <c r="A141" t="s">
        <v>8</v>
      </c>
      <c r="B141">
        <v>39820</v>
      </c>
      <c r="C141" t="s">
        <v>34</v>
      </c>
      <c r="D141" t="s">
        <v>35</v>
      </c>
      <c r="E141" t="s">
        <v>9</v>
      </c>
      <c r="F141" t="s">
        <v>39</v>
      </c>
      <c r="G141" t="s">
        <v>6</v>
      </c>
      <c r="H141" t="s">
        <v>15</v>
      </c>
      <c r="I141" s="1">
        <f>SUMIF($T$2:$T$3,Sheet1[[#This Row],[sexo]],$U$2:$U$3)</f>
        <v>0.52</v>
      </c>
      <c r="J141" s="1">
        <f>SUMIF($M$2:$M$4,Sheet1[[#This Row],[municipio]],$R$2:$R$4)</f>
        <v>1.4832473113276523</v>
      </c>
      <c r="K141" s="1">
        <f>PRODUCT(Sheet1[[#This Row],[pond_sex]],Sheet1[[#This Row],[pond_mun]])</f>
        <v>0.77128860189037918</v>
      </c>
    </row>
    <row r="142" spans="1:11" x14ac:dyDescent="0.25">
      <c r="A142" t="s">
        <v>4</v>
      </c>
      <c r="B142">
        <v>39820</v>
      </c>
      <c r="C142" t="s">
        <v>34</v>
      </c>
      <c r="D142" t="s">
        <v>35</v>
      </c>
      <c r="E142" t="s">
        <v>9</v>
      </c>
      <c r="F142" t="s">
        <v>39</v>
      </c>
      <c r="G142" t="s">
        <v>6</v>
      </c>
      <c r="H142" t="s">
        <v>7</v>
      </c>
      <c r="I142" s="1">
        <f>SUMIF($T$2:$T$3,Sheet1[[#This Row],[sexo]],$U$2:$U$3)</f>
        <v>0.48</v>
      </c>
      <c r="J142" s="1">
        <f>SUMIF($M$2:$M$4,Sheet1[[#This Row],[municipio]],$R$2:$R$4)</f>
        <v>1.4832473113276523</v>
      </c>
      <c r="K142" s="1">
        <f>PRODUCT(Sheet1[[#This Row],[pond_sex]],Sheet1[[#This Row],[pond_mun]])</f>
        <v>0.71195870943727313</v>
      </c>
    </row>
    <row r="143" spans="1:11" x14ac:dyDescent="0.25">
      <c r="A143" t="s">
        <v>8</v>
      </c>
      <c r="B143">
        <v>39910</v>
      </c>
      <c r="C143" t="s">
        <v>34</v>
      </c>
      <c r="D143" t="s">
        <v>35</v>
      </c>
      <c r="E143" t="s">
        <v>5</v>
      </c>
      <c r="F143" t="s">
        <v>37</v>
      </c>
      <c r="G143" t="s">
        <v>14</v>
      </c>
      <c r="H143" t="s">
        <v>7</v>
      </c>
      <c r="I143" s="1">
        <f>SUMIF($T$2:$T$3,Sheet1[[#This Row],[sexo]],$U$2:$U$3)</f>
        <v>0.52</v>
      </c>
      <c r="J143" s="1">
        <f>SUMIF($M$2:$M$4,Sheet1[[#This Row],[municipio]],$R$2:$R$4)</f>
        <v>1.4832473113276523</v>
      </c>
      <c r="K143" s="1">
        <f>PRODUCT(Sheet1[[#This Row],[pond_sex]],Sheet1[[#This Row],[pond_mun]])</f>
        <v>0.77128860189037918</v>
      </c>
    </row>
    <row r="144" spans="1:11" x14ac:dyDescent="0.25">
      <c r="A144" t="s">
        <v>4</v>
      </c>
      <c r="B144">
        <v>39901</v>
      </c>
      <c r="C144" t="s">
        <v>34</v>
      </c>
      <c r="D144" t="s">
        <v>35</v>
      </c>
      <c r="E144" t="s">
        <v>5</v>
      </c>
      <c r="F144" t="s">
        <v>39</v>
      </c>
      <c r="G144" t="s">
        <v>6</v>
      </c>
      <c r="H144" t="s">
        <v>7</v>
      </c>
      <c r="I144" s="1">
        <f>SUMIF($T$2:$T$3,Sheet1[[#This Row],[sexo]],$U$2:$U$3)</f>
        <v>0.48</v>
      </c>
      <c r="J144" s="1">
        <f>SUMIF($M$2:$M$4,Sheet1[[#This Row],[municipio]],$R$2:$R$4)</f>
        <v>1.4832473113276523</v>
      </c>
      <c r="K144" s="1">
        <f>PRODUCT(Sheet1[[#This Row],[pond_sex]],Sheet1[[#This Row],[pond_mun]])</f>
        <v>0.71195870943727313</v>
      </c>
    </row>
    <row r="145" spans="1:11" x14ac:dyDescent="0.25">
      <c r="A145" t="s">
        <v>8</v>
      </c>
      <c r="B145">
        <v>39890</v>
      </c>
      <c r="C145" t="s">
        <v>34</v>
      </c>
      <c r="D145" t="s">
        <v>35</v>
      </c>
      <c r="E145" t="s">
        <v>13</v>
      </c>
      <c r="F145" t="s">
        <v>38</v>
      </c>
      <c r="G145" t="s">
        <v>10</v>
      </c>
      <c r="H145" t="s">
        <v>7</v>
      </c>
      <c r="I145" s="1">
        <f>SUMIF($T$2:$T$3,Sheet1[[#This Row],[sexo]],$U$2:$U$3)</f>
        <v>0.52</v>
      </c>
      <c r="J145" s="1">
        <f>SUMIF($M$2:$M$4,Sheet1[[#This Row],[municipio]],$R$2:$R$4)</f>
        <v>1.4832473113276523</v>
      </c>
      <c r="K145" s="1">
        <f>PRODUCT(Sheet1[[#This Row],[pond_sex]],Sheet1[[#This Row],[pond_mun]])</f>
        <v>0.77128860189037918</v>
      </c>
    </row>
    <row r="146" spans="1:11" x14ac:dyDescent="0.25">
      <c r="A146" t="s">
        <v>4</v>
      </c>
      <c r="B146">
        <v>39700</v>
      </c>
      <c r="C146" t="s">
        <v>34</v>
      </c>
      <c r="D146" t="s">
        <v>35</v>
      </c>
      <c r="E146" t="s">
        <v>9</v>
      </c>
      <c r="F146" t="s">
        <v>39</v>
      </c>
      <c r="G146" t="s">
        <v>6</v>
      </c>
      <c r="H146" t="s">
        <v>15</v>
      </c>
      <c r="I146" s="1">
        <f>SUMIF($T$2:$T$3,Sheet1[[#This Row],[sexo]],$U$2:$U$3)</f>
        <v>0.48</v>
      </c>
      <c r="J146" s="1">
        <f>SUMIF($M$2:$M$4,Sheet1[[#This Row],[municipio]],$R$2:$R$4)</f>
        <v>1.4832473113276523</v>
      </c>
      <c r="K146" s="1">
        <f>PRODUCT(Sheet1[[#This Row],[pond_sex]],Sheet1[[#This Row],[pond_mun]])</f>
        <v>0.71195870943727313</v>
      </c>
    </row>
    <row r="147" spans="1:11" x14ac:dyDescent="0.25">
      <c r="A147" t="s">
        <v>8</v>
      </c>
      <c r="B147">
        <v>39810</v>
      </c>
      <c r="C147" t="s">
        <v>34</v>
      </c>
      <c r="D147" t="s">
        <v>35</v>
      </c>
      <c r="E147" t="s">
        <v>9</v>
      </c>
      <c r="F147" t="s">
        <v>39</v>
      </c>
      <c r="G147" t="s">
        <v>6</v>
      </c>
      <c r="H147" t="s">
        <v>15</v>
      </c>
      <c r="I147" s="1">
        <f>SUMIF($T$2:$T$3,Sheet1[[#This Row],[sexo]],$U$2:$U$3)</f>
        <v>0.52</v>
      </c>
      <c r="J147" s="1">
        <f>SUMIF($M$2:$M$4,Sheet1[[#This Row],[municipio]],$R$2:$R$4)</f>
        <v>1.4832473113276523</v>
      </c>
      <c r="K147" s="1">
        <f>PRODUCT(Sheet1[[#This Row],[pond_sex]],Sheet1[[#This Row],[pond_mun]])</f>
        <v>0.77128860189037918</v>
      </c>
    </row>
    <row r="148" spans="1:11" x14ac:dyDescent="0.25">
      <c r="A148" t="s">
        <v>4</v>
      </c>
      <c r="B148">
        <v>39906</v>
      </c>
      <c r="C148" t="s">
        <v>34</v>
      </c>
      <c r="D148" t="s">
        <v>35</v>
      </c>
      <c r="E148" t="s">
        <v>9</v>
      </c>
      <c r="F148" t="s">
        <v>39</v>
      </c>
      <c r="G148" t="s">
        <v>6</v>
      </c>
      <c r="H148" t="s">
        <v>7</v>
      </c>
      <c r="I148" s="1">
        <f>SUMIF($T$2:$T$3,Sheet1[[#This Row],[sexo]],$U$2:$U$3)</f>
        <v>0.48</v>
      </c>
      <c r="J148" s="1">
        <f>SUMIF($M$2:$M$4,Sheet1[[#This Row],[municipio]],$R$2:$R$4)</f>
        <v>1.4832473113276523</v>
      </c>
      <c r="K148" s="1">
        <f>PRODUCT(Sheet1[[#This Row],[pond_sex]],Sheet1[[#This Row],[pond_mun]])</f>
        <v>0.71195870943727313</v>
      </c>
    </row>
    <row r="149" spans="1:11" x14ac:dyDescent="0.25">
      <c r="A149" t="s">
        <v>4</v>
      </c>
      <c r="B149">
        <v>39690</v>
      </c>
      <c r="C149" t="s">
        <v>34</v>
      </c>
      <c r="D149" t="s">
        <v>35</v>
      </c>
      <c r="E149" t="s">
        <v>9</v>
      </c>
      <c r="F149" t="s">
        <v>39</v>
      </c>
      <c r="G149" t="s">
        <v>6</v>
      </c>
      <c r="H149" t="s">
        <v>15</v>
      </c>
      <c r="I149" s="1">
        <f>SUMIF($T$2:$T$3,Sheet1[[#This Row],[sexo]],$U$2:$U$3)</f>
        <v>0.48</v>
      </c>
      <c r="J149" s="1">
        <f>SUMIF($M$2:$M$4,Sheet1[[#This Row],[municipio]],$R$2:$R$4)</f>
        <v>1.4832473113276523</v>
      </c>
      <c r="K149" s="1">
        <f>PRODUCT(Sheet1[[#This Row],[pond_sex]],Sheet1[[#This Row],[pond_mun]])</f>
        <v>0.71195870943727313</v>
      </c>
    </row>
    <row r="150" spans="1:11" x14ac:dyDescent="0.25">
      <c r="A150" t="s">
        <v>4</v>
      </c>
      <c r="B150">
        <v>39906</v>
      </c>
      <c r="C150" t="s">
        <v>34</v>
      </c>
      <c r="D150" t="s">
        <v>35</v>
      </c>
      <c r="E150" t="s">
        <v>5</v>
      </c>
      <c r="F150" t="s">
        <v>11</v>
      </c>
      <c r="G150" t="s">
        <v>6</v>
      </c>
      <c r="H150" t="s">
        <v>15</v>
      </c>
      <c r="I150" s="1">
        <f>SUMIF($T$2:$T$3,Sheet1[[#This Row],[sexo]],$U$2:$U$3)</f>
        <v>0.48</v>
      </c>
      <c r="J150" s="1">
        <f>SUMIF($M$2:$M$4,Sheet1[[#This Row],[municipio]],$R$2:$R$4)</f>
        <v>1.4832473113276523</v>
      </c>
      <c r="K150" s="1">
        <f>PRODUCT(Sheet1[[#This Row],[pond_sex]],Sheet1[[#This Row],[pond_mun]])</f>
        <v>0.71195870943727313</v>
      </c>
    </row>
    <row r="151" spans="1:11" x14ac:dyDescent="0.25">
      <c r="A151" t="s">
        <v>8</v>
      </c>
      <c r="B151">
        <v>39907</v>
      </c>
      <c r="C151" t="s">
        <v>34</v>
      </c>
      <c r="D151" t="s">
        <v>35</v>
      </c>
      <c r="E151" t="s">
        <v>5</v>
      </c>
      <c r="F151" t="s">
        <v>39</v>
      </c>
      <c r="G151" t="s">
        <v>6</v>
      </c>
      <c r="H151" t="s">
        <v>15</v>
      </c>
      <c r="I151" s="1">
        <f>SUMIF($T$2:$T$3,Sheet1[[#This Row],[sexo]],$U$2:$U$3)</f>
        <v>0.52</v>
      </c>
      <c r="J151" s="1">
        <f>SUMIF($M$2:$M$4,Sheet1[[#This Row],[municipio]],$R$2:$R$4)</f>
        <v>1.4832473113276523</v>
      </c>
      <c r="K151" s="1">
        <f>PRODUCT(Sheet1[[#This Row],[pond_sex]],Sheet1[[#This Row],[pond_mun]])</f>
        <v>0.77128860189037918</v>
      </c>
    </row>
    <row r="152" spans="1:11" x14ac:dyDescent="0.25">
      <c r="A152" t="s">
        <v>8</v>
      </c>
      <c r="B152">
        <v>39906</v>
      </c>
      <c r="C152" t="s">
        <v>34</v>
      </c>
      <c r="D152" t="s">
        <v>35</v>
      </c>
      <c r="E152" t="s">
        <v>5</v>
      </c>
      <c r="F152" t="s">
        <v>11</v>
      </c>
      <c r="G152" t="s">
        <v>16</v>
      </c>
      <c r="H152" t="s">
        <v>15</v>
      </c>
      <c r="I152" s="1">
        <f>SUMIF($T$2:$T$3,Sheet1[[#This Row],[sexo]],$U$2:$U$3)</f>
        <v>0.52</v>
      </c>
      <c r="J152" s="1">
        <f>SUMIF($M$2:$M$4,Sheet1[[#This Row],[municipio]],$R$2:$R$4)</f>
        <v>1.4832473113276523</v>
      </c>
      <c r="K152" s="1">
        <f>PRODUCT(Sheet1[[#This Row],[pond_sex]],Sheet1[[#This Row],[pond_mun]])</f>
        <v>0.77128860189037918</v>
      </c>
    </row>
    <row r="153" spans="1:11" x14ac:dyDescent="0.25">
      <c r="A153" t="s">
        <v>8</v>
      </c>
      <c r="B153">
        <v>39715</v>
      </c>
      <c r="C153" t="s">
        <v>34</v>
      </c>
      <c r="D153" t="s">
        <v>35</v>
      </c>
      <c r="E153" t="s">
        <v>5</v>
      </c>
      <c r="F153" t="s">
        <v>11</v>
      </c>
      <c r="G153" t="s">
        <v>11</v>
      </c>
      <c r="H153" t="s">
        <v>7</v>
      </c>
      <c r="I153" s="1">
        <f>SUMIF($T$2:$T$3,Sheet1[[#This Row],[sexo]],$U$2:$U$3)</f>
        <v>0.52</v>
      </c>
      <c r="J153" s="1">
        <f>SUMIF($M$2:$M$4,Sheet1[[#This Row],[municipio]],$R$2:$R$4)</f>
        <v>1.4832473113276523</v>
      </c>
      <c r="K153" s="1">
        <f>PRODUCT(Sheet1[[#This Row],[pond_sex]],Sheet1[[#This Row],[pond_mun]])</f>
        <v>0.77128860189037918</v>
      </c>
    </row>
    <row r="154" spans="1:11" x14ac:dyDescent="0.25">
      <c r="A154" t="s">
        <v>4</v>
      </c>
      <c r="B154">
        <v>39931</v>
      </c>
      <c r="C154" t="s">
        <v>34</v>
      </c>
      <c r="D154" t="s">
        <v>35</v>
      </c>
      <c r="E154" t="s">
        <v>13</v>
      </c>
      <c r="F154" t="s">
        <v>37</v>
      </c>
      <c r="G154" t="s">
        <v>14</v>
      </c>
      <c r="H154" t="s">
        <v>15</v>
      </c>
      <c r="I154" s="1">
        <f>SUMIF($T$2:$T$3,Sheet1[[#This Row],[sexo]],$U$2:$U$3)</f>
        <v>0.48</v>
      </c>
      <c r="J154" s="1">
        <f>SUMIF($M$2:$M$4,Sheet1[[#This Row],[municipio]],$R$2:$R$4)</f>
        <v>1.4832473113276523</v>
      </c>
      <c r="K154" s="1">
        <f>PRODUCT(Sheet1[[#This Row],[pond_sex]],Sheet1[[#This Row],[pond_mun]])</f>
        <v>0.71195870943727313</v>
      </c>
    </row>
    <row r="155" spans="1:11" x14ac:dyDescent="0.25">
      <c r="A155" t="s">
        <v>8</v>
      </c>
      <c r="B155">
        <v>39406</v>
      </c>
      <c r="C155" t="s">
        <v>34</v>
      </c>
      <c r="D155" t="s">
        <v>35</v>
      </c>
      <c r="E155" t="s">
        <v>9</v>
      </c>
      <c r="F155" t="s">
        <v>37</v>
      </c>
      <c r="G155" t="s">
        <v>14</v>
      </c>
      <c r="H155" t="s">
        <v>7</v>
      </c>
      <c r="I155" s="1">
        <f>SUMIF($T$2:$T$3,Sheet1[[#This Row],[sexo]],$U$2:$U$3)</f>
        <v>0.52</v>
      </c>
      <c r="J155" s="1">
        <f>SUMIF($M$2:$M$4,Sheet1[[#This Row],[municipio]],$R$2:$R$4)</f>
        <v>1.4832473113276523</v>
      </c>
      <c r="K155" s="1">
        <f>PRODUCT(Sheet1[[#This Row],[pond_sex]],Sheet1[[#This Row],[pond_mun]])</f>
        <v>0.77128860189037918</v>
      </c>
    </row>
    <row r="156" spans="1:11" x14ac:dyDescent="0.25">
      <c r="A156" t="s">
        <v>4</v>
      </c>
      <c r="B156">
        <v>39715</v>
      </c>
      <c r="C156" t="s">
        <v>34</v>
      </c>
      <c r="D156" t="s">
        <v>35</v>
      </c>
      <c r="E156" t="s">
        <v>13</v>
      </c>
      <c r="F156" t="s">
        <v>39</v>
      </c>
      <c r="G156" t="s">
        <v>6</v>
      </c>
      <c r="H156" t="s">
        <v>15</v>
      </c>
      <c r="I156" s="1">
        <f>SUMIF($T$2:$T$3,Sheet1[[#This Row],[sexo]],$U$2:$U$3)</f>
        <v>0.48</v>
      </c>
      <c r="J156" s="1">
        <f>SUMIF($M$2:$M$4,Sheet1[[#This Row],[municipio]],$R$2:$R$4)</f>
        <v>1.4832473113276523</v>
      </c>
      <c r="K156" s="1">
        <f>PRODUCT(Sheet1[[#This Row],[pond_sex]],Sheet1[[#This Row],[pond_mun]])</f>
        <v>0.71195870943727313</v>
      </c>
    </row>
    <row r="157" spans="1:11" x14ac:dyDescent="0.25">
      <c r="A157" t="s">
        <v>4</v>
      </c>
      <c r="B157">
        <v>39715</v>
      </c>
      <c r="C157" t="s">
        <v>34</v>
      </c>
      <c r="D157" t="s">
        <v>35</v>
      </c>
      <c r="E157" t="s">
        <v>9</v>
      </c>
      <c r="F157" t="s">
        <v>11</v>
      </c>
      <c r="G157" t="s">
        <v>16</v>
      </c>
      <c r="H157" t="s">
        <v>15</v>
      </c>
      <c r="I157" s="1">
        <f>SUMIF($T$2:$T$3,Sheet1[[#This Row],[sexo]],$U$2:$U$3)</f>
        <v>0.48</v>
      </c>
      <c r="J157" s="1">
        <f>SUMIF($M$2:$M$4,Sheet1[[#This Row],[municipio]],$R$2:$R$4)</f>
        <v>1.4832473113276523</v>
      </c>
      <c r="K157" s="1">
        <f>PRODUCT(Sheet1[[#This Row],[pond_sex]],Sheet1[[#This Row],[pond_mun]])</f>
        <v>0.71195870943727313</v>
      </c>
    </row>
    <row r="158" spans="1:11" x14ac:dyDescent="0.25">
      <c r="A158" t="s">
        <v>4</v>
      </c>
      <c r="B158">
        <v>39907</v>
      </c>
      <c r="C158" t="s">
        <v>34</v>
      </c>
      <c r="D158" t="s">
        <v>35</v>
      </c>
      <c r="E158" t="s">
        <v>9</v>
      </c>
      <c r="F158" t="s">
        <v>11</v>
      </c>
      <c r="G158" t="s">
        <v>6</v>
      </c>
      <c r="H158" t="s">
        <v>15</v>
      </c>
      <c r="I158" s="1">
        <f>SUMIF($T$2:$T$3,Sheet1[[#This Row],[sexo]],$U$2:$U$3)</f>
        <v>0.48</v>
      </c>
      <c r="J158" s="1">
        <f>SUMIF($M$2:$M$4,Sheet1[[#This Row],[municipio]],$R$2:$R$4)</f>
        <v>1.4832473113276523</v>
      </c>
      <c r="K158" s="1">
        <f>PRODUCT(Sheet1[[#This Row],[pond_sex]],Sheet1[[#This Row],[pond_mun]])</f>
        <v>0.71195870943727313</v>
      </c>
    </row>
    <row r="159" spans="1:11" x14ac:dyDescent="0.25">
      <c r="A159" t="s">
        <v>8</v>
      </c>
      <c r="B159">
        <v>39890</v>
      </c>
      <c r="C159" t="s">
        <v>34</v>
      </c>
      <c r="D159" t="s">
        <v>35</v>
      </c>
      <c r="E159" t="s">
        <v>9</v>
      </c>
      <c r="F159" t="s">
        <v>37</v>
      </c>
      <c r="G159" t="s">
        <v>14</v>
      </c>
      <c r="H159" t="s">
        <v>7</v>
      </c>
      <c r="I159" s="1">
        <f>SUMIF($T$2:$T$3,Sheet1[[#This Row],[sexo]],$U$2:$U$3)</f>
        <v>0.52</v>
      </c>
      <c r="J159" s="1">
        <f>SUMIF($M$2:$M$4,Sheet1[[#This Row],[municipio]],$R$2:$R$4)</f>
        <v>1.4832473113276523</v>
      </c>
      <c r="K159" s="1">
        <f>PRODUCT(Sheet1[[#This Row],[pond_sex]],Sheet1[[#This Row],[pond_mun]])</f>
        <v>0.77128860189037918</v>
      </c>
    </row>
    <row r="160" spans="1:11" x14ac:dyDescent="0.25">
      <c r="A160" t="s">
        <v>8</v>
      </c>
      <c r="B160">
        <v>39490</v>
      </c>
      <c r="C160" t="s">
        <v>34</v>
      </c>
      <c r="D160" t="s">
        <v>35</v>
      </c>
      <c r="E160" t="s">
        <v>13</v>
      </c>
      <c r="F160" t="s">
        <v>11</v>
      </c>
      <c r="G160" t="s">
        <v>6</v>
      </c>
      <c r="H160" t="s">
        <v>7</v>
      </c>
      <c r="I160" s="1">
        <f>SUMIF($T$2:$T$3,Sheet1[[#This Row],[sexo]],$U$2:$U$3)</f>
        <v>0.52</v>
      </c>
      <c r="J160" s="1">
        <f>SUMIF($M$2:$M$4,Sheet1[[#This Row],[municipio]],$R$2:$R$4)</f>
        <v>1.4832473113276523</v>
      </c>
      <c r="K160" s="1">
        <f>PRODUCT(Sheet1[[#This Row],[pond_sex]],Sheet1[[#This Row],[pond_mun]])</f>
        <v>0.77128860189037918</v>
      </c>
    </row>
    <row r="161" spans="1:11" x14ac:dyDescent="0.25">
      <c r="A161" t="s">
        <v>4</v>
      </c>
      <c r="B161">
        <v>39931</v>
      </c>
      <c r="C161" t="s">
        <v>34</v>
      </c>
      <c r="D161" t="s">
        <v>35</v>
      </c>
      <c r="E161" t="s">
        <v>9</v>
      </c>
      <c r="F161" t="s">
        <v>39</v>
      </c>
      <c r="G161" t="s">
        <v>6</v>
      </c>
      <c r="H161" t="s">
        <v>7</v>
      </c>
      <c r="I161" s="1">
        <f>SUMIF($T$2:$T$3,Sheet1[[#This Row],[sexo]],$U$2:$U$3)</f>
        <v>0.48</v>
      </c>
      <c r="J161" s="1">
        <f>SUMIF($M$2:$M$4,Sheet1[[#This Row],[municipio]],$R$2:$R$4)</f>
        <v>1.4832473113276523</v>
      </c>
      <c r="K161" s="1">
        <f>PRODUCT(Sheet1[[#This Row],[pond_sex]],Sheet1[[#This Row],[pond_mun]])</f>
        <v>0.71195870943727313</v>
      </c>
    </row>
    <row r="162" spans="1:11" x14ac:dyDescent="0.25">
      <c r="A162" t="s">
        <v>8</v>
      </c>
      <c r="B162">
        <v>39715</v>
      </c>
      <c r="C162" t="s">
        <v>34</v>
      </c>
      <c r="D162" t="s">
        <v>35</v>
      </c>
      <c r="E162" t="s">
        <v>5</v>
      </c>
      <c r="F162" t="s">
        <v>39</v>
      </c>
      <c r="G162" t="s">
        <v>11</v>
      </c>
      <c r="H162" t="s">
        <v>7</v>
      </c>
      <c r="I162" s="1">
        <f>SUMIF($T$2:$T$3,Sheet1[[#This Row],[sexo]],$U$2:$U$3)</f>
        <v>0.52</v>
      </c>
      <c r="J162" s="1">
        <f>SUMIF($M$2:$M$4,Sheet1[[#This Row],[municipio]],$R$2:$R$4)</f>
        <v>1.4832473113276523</v>
      </c>
      <c r="K162" s="1">
        <f>PRODUCT(Sheet1[[#This Row],[pond_sex]],Sheet1[[#This Row],[pond_mun]])</f>
        <v>0.77128860189037918</v>
      </c>
    </row>
    <row r="163" spans="1:11" x14ac:dyDescent="0.25">
      <c r="A163" t="s">
        <v>4</v>
      </c>
      <c r="B163">
        <v>39920</v>
      </c>
      <c r="C163" t="s">
        <v>34</v>
      </c>
      <c r="D163" t="s">
        <v>35</v>
      </c>
      <c r="E163" t="s">
        <v>9</v>
      </c>
      <c r="F163" t="s">
        <v>39</v>
      </c>
      <c r="G163" t="s">
        <v>17</v>
      </c>
      <c r="H163" t="s">
        <v>15</v>
      </c>
      <c r="I163" s="1">
        <f>SUMIF($T$2:$T$3,Sheet1[[#This Row],[sexo]],$U$2:$U$3)</f>
        <v>0.48</v>
      </c>
      <c r="J163" s="1">
        <f>SUMIF($M$2:$M$4,Sheet1[[#This Row],[municipio]],$R$2:$R$4)</f>
        <v>1.4832473113276523</v>
      </c>
      <c r="K163" s="1">
        <f>PRODUCT(Sheet1[[#This Row],[pond_sex]],Sheet1[[#This Row],[pond_mun]])</f>
        <v>0.71195870943727313</v>
      </c>
    </row>
    <row r="164" spans="1:11" x14ac:dyDescent="0.25">
      <c r="A164" t="s">
        <v>4</v>
      </c>
      <c r="B164">
        <v>39820</v>
      </c>
      <c r="C164" t="s">
        <v>34</v>
      </c>
      <c r="D164" t="s">
        <v>35</v>
      </c>
      <c r="E164" t="s">
        <v>5</v>
      </c>
      <c r="F164" t="s">
        <v>39</v>
      </c>
      <c r="G164" t="s">
        <v>6</v>
      </c>
      <c r="H164" t="s">
        <v>7</v>
      </c>
      <c r="I164" s="1">
        <f>SUMIF($T$2:$T$3,Sheet1[[#This Row],[sexo]],$U$2:$U$3)</f>
        <v>0.48</v>
      </c>
      <c r="J164" s="1">
        <f>SUMIF($M$2:$M$4,Sheet1[[#This Row],[municipio]],$R$2:$R$4)</f>
        <v>1.4832473113276523</v>
      </c>
      <c r="K164" s="1">
        <f>PRODUCT(Sheet1[[#This Row],[pond_sex]],Sheet1[[#This Row],[pond_mun]])</f>
        <v>0.71195870943727313</v>
      </c>
    </row>
    <row r="165" spans="1:11" x14ac:dyDescent="0.25">
      <c r="A165" t="s">
        <v>4</v>
      </c>
      <c r="B165">
        <v>39760</v>
      </c>
      <c r="C165" t="s">
        <v>34</v>
      </c>
      <c r="D165" t="s">
        <v>35</v>
      </c>
      <c r="E165" t="s">
        <v>9</v>
      </c>
      <c r="F165" t="s">
        <v>37</v>
      </c>
      <c r="G165" t="s">
        <v>14</v>
      </c>
      <c r="H165" t="s">
        <v>7</v>
      </c>
      <c r="I165" s="1">
        <f>SUMIF($T$2:$T$3,Sheet1[[#This Row],[sexo]],$U$2:$U$3)</f>
        <v>0.48</v>
      </c>
      <c r="J165" s="1">
        <f>SUMIF($M$2:$M$4,Sheet1[[#This Row],[municipio]],$R$2:$R$4)</f>
        <v>1.4832473113276523</v>
      </c>
      <c r="K165" s="1">
        <f>PRODUCT(Sheet1[[#This Row],[pond_sex]],Sheet1[[#This Row],[pond_mun]])</f>
        <v>0.71195870943727313</v>
      </c>
    </row>
    <row r="166" spans="1:11" x14ac:dyDescent="0.25">
      <c r="A166" t="s">
        <v>8</v>
      </c>
      <c r="B166">
        <v>39920</v>
      </c>
      <c r="C166" t="s">
        <v>34</v>
      </c>
      <c r="D166" t="s">
        <v>35</v>
      </c>
      <c r="E166" t="s">
        <v>9</v>
      </c>
      <c r="F166" t="s">
        <v>39</v>
      </c>
      <c r="G166" t="s">
        <v>6</v>
      </c>
      <c r="H166" t="s">
        <v>7</v>
      </c>
      <c r="I166" s="1">
        <f>SUMIF($T$2:$T$3,Sheet1[[#This Row],[sexo]],$U$2:$U$3)</f>
        <v>0.52</v>
      </c>
      <c r="J166" s="1">
        <f>SUMIF($M$2:$M$4,Sheet1[[#This Row],[municipio]],$R$2:$R$4)</f>
        <v>1.4832473113276523</v>
      </c>
      <c r="K166" s="1">
        <f>PRODUCT(Sheet1[[#This Row],[pond_sex]],Sheet1[[#This Row],[pond_mun]])</f>
        <v>0.77128860189037918</v>
      </c>
    </row>
    <row r="167" spans="1:11" x14ac:dyDescent="0.25">
      <c r="A167" t="s">
        <v>4</v>
      </c>
      <c r="B167">
        <v>39924</v>
      </c>
      <c r="C167" t="s">
        <v>34</v>
      </c>
      <c r="D167" t="s">
        <v>35</v>
      </c>
      <c r="E167" t="s">
        <v>9</v>
      </c>
      <c r="F167" t="s">
        <v>39</v>
      </c>
      <c r="G167" t="s">
        <v>6</v>
      </c>
      <c r="H167" t="s">
        <v>7</v>
      </c>
      <c r="I167" s="1">
        <f>SUMIF($T$2:$T$3,Sheet1[[#This Row],[sexo]],$U$2:$U$3)</f>
        <v>0.48</v>
      </c>
      <c r="J167" s="1">
        <f>SUMIF($M$2:$M$4,Sheet1[[#This Row],[municipio]],$R$2:$R$4)</f>
        <v>1.4832473113276523</v>
      </c>
      <c r="K167" s="1">
        <f>PRODUCT(Sheet1[[#This Row],[pond_sex]],Sheet1[[#This Row],[pond_mun]])</f>
        <v>0.71195870943727313</v>
      </c>
    </row>
    <row r="168" spans="1:11" x14ac:dyDescent="0.25">
      <c r="A168" t="s">
        <v>8</v>
      </c>
      <c r="B168">
        <v>39901</v>
      </c>
      <c r="C168" t="s">
        <v>34</v>
      </c>
      <c r="D168" t="s">
        <v>35</v>
      </c>
      <c r="E168" t="s">
        <v>9</v>
      </c>
      <c r="F168" t="s">
        <v>39</v>
      </c>
      <c r="G168" t="s">
        <v>6</v>
      </c>
      <c r="H168" t="s">
        <v>15</v>
      </c>
      <c r="I168" s="1">
        <f>SUMIF($T$2:$T$3,Sheet1[[#This Row],[sexo]],$U$2:$U$3)</f>
        <v>0.52</v>
      </c>
      <c r="J168" s="1">
        <f>SUMIF($M$2:$M$4,Sheet1[[#This Row],[municipio]],$R$2:$R$4)</f>
        <v>1.4832473113276523</v>
      </c>
      <c r="K168" s="1">
        <f>PRODUCT(Sheet1[[#This Row],[pond_sex]],Sheet1[[#This Row],[pond_mun]])</f>
        <v>0.77128860189037918</v>
      </c>
    </row>
    <row r="169" spans="1:11" x14ac:dyDescent="0.25">
      <c r="A169" t="s">
        <v>4</v>
      </c>
      <c r="B169">
        <v>39715</v>
      </c>
      <c r="C169" t="s">
        <v>34</v>
      </c>
      <c r="D169" t="s">
        <v>35</v>
      </c>
      <c r="E169" t="s">
        <v>9</v>
      </c>
      <c r="F169" t="s">
        <v>39</v>
      </c>
      <c r="G169" t="s">
        <v>17</v>
      </c>
      <c r="H169" t="s">
        <v>15</v>
      </c>
      <c r="I169" s="1">
        <f>SUMIF($T$2:$T$3,Sheet1[[#This Row],[sexo]],$U$2:$U$3)</f>
        <v>0.48</v>
      </c>
      <c r="J169" s="1">
        <f>SUMIF($M$2:$M$4,Sheet1[[#This Row],[municipio]],$R$2:$R$4)</f>
        <v>1.4832473113276523</v>
      </c>
      <c r="K169" s="1">
        <f>PRODUCT(Sheet1[[#This Row],[pond_sex]],Sheet1[[#This Row],[pond_mun]])</f>
        <v>0.71195870943727313</v>
      </c>
    </row>
    <row r="170" spans="1:11" x14ac:dyDescent="0.25">
      <c r="A170" t="s">
        <v>4</v>
      </c>
      <c r="B170">
        <v>39904</v>
      </c>
      <c r="C170" t="s">
        <v>34</v>
      </c>
      <c r="D170" t="s">
        <v>35</v>
      </c>
      <c r="E170" t="s">
        <v>5</v>
      </c>
      <c r="F170" t="s">
        <v>39</v>
      </c>
      <c r="G170" t="s">
        <v>6</v>
      </c>
      <c r="H170" t="s">
        <v>7</v>
      </c>
      <c r="I170" s="1">
        <f>SUMIF($T$2:$T$3,Sheet1[[#This Row],[sexo]],$U$2:$U$3)</f>
        <v>0.48</v>
      </c>
      <c r="J170" s="1">
        <f>SUMIF($M$2:$M$4,Sheet1[[#This Row],[municipio]],$R$2:$R$4)</f>
        <v>1.4832473113276523</v>
      </c>
      <c r="K170" s="1">
        <f>PRODUCT(Sheet1[[#This Row],[pond_sex]],Sheet1[[#This Row],[pond_mun]])</f>
        <v>0.71195870943727313</v>
      </c>
    </row>
    <row r="171" spans="1:11" x14ac:dyDescent="0.25">
      <c r="A171" t="s">
        <v>8</v>
      </c>
      <c r="B171">
        <v>39820</v>
      </c>
      <c r="C171" t="s">
        <v>34</v>
      </c>
      <c r="D171" t="s">
        <v>35</v>
      </c>
      <c r="E171" t="s">
        <v>5</v>
      </c>
      <c r="F171" t="s">
        <v>36</v>
      </c>
      <c r="G171" t="s">
        <v>16</v>
      </c>
      <c r="H171" t="s">
        <v>7</v>
      </c>
      <c r="I171" s="1">
        <f>SUMIF($T$2:$T$3,Sheet1[[#This Row],[sexo]],$U$2:$U$3)</f>
        <v>0.52</v>
      </c>
      <c r="J171" s="1">
        <f>SUMIF($M$2:$M$4,Sheet1[[#This Row],[municipio]],$R$2:$R$4)</f>
        <v>1.4832473113276523</v>
      </c>
      <c r="K171" s="1">
        <f>PRODUCT(Sheet1[[#This Row],[pond_sex]],Sheet1[[#This Row],[pond_mun]])</f>
        <v>0.77128860189037918</v>
      </c>
    </row>
    <row r="172" spans="1:11" x14ac:dyDescent="0.25">
      <c r="A172" t="s">
        <v>8</v>
      </c>
      <c r="B172">
        <v>39901</v>
      </c>
      <c r="C172" t="s">
        <v>34</v>
      </c>
      <c r="D172" t="s">
        <v>35</v>
      </c>
      <c r="E172" t="s">
        <v>5</v>
      </c>
      <c r="F172" t="s">
        <v>39</v>
      </c>
      <c r="G172" t="s">
        <v>6</v>
      </c>
      <c r="H172" t="s">
        <v>7</v>
      </c>
      <c r="I172" s="1">
        <f>SUMIF($T$2:$T$3,Sheet1[[#This Row],[sexo]],$U$2:$U$3)</f>
        <v>0.52</v>
      </c>
      <c r="J172" s="1">
        <f>SUMIF($M$2:$M$4,Sheet1[[#This Row],[municipio]],$R$2:$R$4)</f>
        <v>1.4832473113276523</v>
      </c>
      <c r="K172" s="1">
        <f>PRODUCT(Sheet1[[#This Row],[pond_sex]],Sheet1[[#This Row],[pond_mun]])</f>
        <v>0.77128860189037918</v>
      </c>
    </row>
    <row r="173" spans="1:11" x14ac:dyDescent="0.25">
      <c r="A173" t="s">
        <v>8</v>
      </c>
      <c r="B173">
        <v>39907</v>
      </c>
      <c r="C173" t="s">
        <v>34</v>
      </c>
      <c r="D173" t="s">
        <v>35</v>
      </c>
      <c r="E173" t="s">
        <v>13</v>
      </c>
      <c r="F173" t="s">
        <v>39</v>
      </c>
      <c r="G173" t="s">
        <v>6</v>
      </c>
      <c r="H173" t="s">
        <v>15</v>
      </c>
      <c r="I173" s="1">
        <f>SUMIF($T$2:$T$3,Sheet1[[#This Row],[sexo]],$U$2:$U$3)</f>
        <v>0.52</v>
      </c>
      <c r="J173" s="1">
        <f>SUMIF($M$2:$M$4,Sheet1[[#This Row],[municipio]],$R$2:$R$4)</f>
        <v>1.4832473113276523</v>
      </c>
      <c r="K173" s="1">
        <f>PRODUCT(Sheet1[[#This Row],[pond_sex]],Sheet1[[#This Row],[pond_mun]])</f>
        <v>0.77128860189037918</v>
      </c>
    </row>
    <row r="174" spans="1:11" x14ac:dyDescent="0.25">
      <c r="A174" t="s">
        <v>4</v>
      </c>
      <c r="B174">
        <v>39931</v>
      </c>
      <c r="C174" t="s">
        <v>34</v>
      </c>
      <c r="D174" t="s">
        <v>35</v>
      </c>
      <c r="E174" t="s">
        <v>9</v>
      </c>
      <c r="F174" t="s">
        <v>11</v>
      </c>
      <c r="G174" t="s">
        <v>6</v>
      </c>
      <c r="H174" t="s">
        <v>7</v>
      </c>
      <c r="I174" s="1">
        <f>SUMIF($T$2:$T$3,Sheet1[[#This Row],[sexo]],$U$2:$U$3)</f>
        <v>0.48</v>
      </c>
      <c r="J174" s="1">
        <f>SUMIF($M$2:$M$4,Sheet1[[#This Row],[municipio]],$R$2:$R$4)</f>
        <v>1.4832473113276523</v>
      </c>
      <c r="K174" s="1">
        <f>PRODUCT(Sheet1[[#This Row],[pond_sex]],Sheet1[[#This Row],[pond_mun]])</f>
        <v>0.71195870943727313</v>
      </c>
    </row>
    <row r="175" spans="1:11" x14ac:dyDescent="0.25">
      <c r="A175" t="s">
        <v>8</v>
      </c>
      <c r="B175">
        <v>39700</v>
      </c>
      <c r="C175" t="s">
        <v>34</v>
      </c>
      <c r="D175" t="s">
        <v>35</v>
      </c>
      <c r="E175" t="s">
        <v>9</v>
      </c>
      <c r="F175" t="s">
        <v>11</v>
      </c>
      <c r="G175" t="s">
        <v>17</v>
      </c>
      <c r="H175" t="s">
        <v>7</v>
      </c>
      <c r="I175" s="1">
        <f>SUMIF($T$2:$T$3,Sheet1[[#This Row],[sexo]],$U$2:$U$3)</f>
        <v>0.52</v>
      </c>
      <c r="J175" s="1">
        <f>SUMIF($M$2:$M$4,Sheet1[[#This Row],[municipio]],$R$2:$R$4)</f>
        <v>1.4832473113276523</v>
      </c>
      <c r="K175" s="1">
        <f>PRODUCT(Sheet1[[#This Row],[pond_sex]],Sheet1[[#This Row],[pond_mun]])</f>
        <v>0.77128860189037918</v>
      </c>
    </row>
    <row r="176" spans="1:11" x14ac:dyDescent="0.25">
      <c r="A176" t="s">
        <v>4</v>
      </c>
      <c r="B176">
        <v>39905</v>
      </c>
      <c r="C176" t="s">
        <v>34</v>
      </c>
      <c r="D176" t="s">
        <v>35</v>
      </c>
      <c r="E176" t="s">
        <v>13</v>
      </c>
      <c r="F176" t="s">
        <v>11</v>
      </c>
      <c r="G176" t="s">
        <v>6</v>
      </c>
      <c r="H176" t="s">
        <v>7</v>
      </c>
      <c r="I176" s="1">
        <f>SUMIF($T$2:$T$3,Sheet1[[#This Row],[sexo]],$U$2:$U$3)</f>
        <v>0.48</v>
      </c>
      <c r="J176" s="1">
        <f>SUMIF($M$2:$M$4,Sheet1[[#This Row],[municipio]],$R$2:$R$4)</f>
        <v>1.4832473113276523</v>
      </c>
      <c r="K176" s="1">
        <f>PRODUCT(Sheet1[[#This Row],[pond_sex]],Sheet1[[#This Row],[pond_mun]])</f>
        <v>0.71195870943727313</v>
      </c>
    </row>
    <row r="177" spans="1:11" x14ac:dyDescent="0.25">
      <c r="A177" t="s">
        <v>4</v>
      </c>
      <c r="B177">
        <v>39905</v>
      </c>
      <c r="C177" t="s">
        <v>34</v>
      </c>
      <c r="D177" t="s">
        <v>35</v>
      </c>
      <c r="E177" t="s">
        <v>9</v>
      </c>
      <c r="F177" t="s">
        <v>36</v>
      </c>
      <c r="G177" t="s">
        <v>6</v>
      </c>
      <c r="H177" t="s">
        <v>15</v>
      </c>
      <c r="I177" s="1">
        <f>SUMIF($T$2:$T$3,Sheet1[[#This Row],[sexo]],$U$2:$U$3)</f>
        <v>0.48</v>
      </c>
      <c r="J177" s="1">
        <f>SUMIF($M$2:$M$4,Sheet1[[#This Row],[municipio]],$R$2:$R$4)</f>
        <v>1.4832473113276523</v>
      </c>
      <c r="K177" s="1">
        <f>PRODUCT(Sheet1[[#This Row],[pond_sex]],Sheet1[[#This Row],[pond_mun]])</f>
        <v>0.71195870943727313</v>
      </c>
    </row>
    <row r="178" spans="1:11" x14ac:dyDescent="0.25">
      <c r="A178" t="s">
        <v>8</v>
      </c>
      <c r="B178">
        <v>39905</v>
      </c>
      <c r="C178" t="s">
        <v>34</v>
      </c>
      <c r="D178" t="s">
        <v>35</v>
      </c>
      <c r="E178" t="s">
        <v>9</v>
      </c>
      <c r="F178" t="s">
        <v>39</v>
      </c>
      <c r="G178" t="s">
        <v>11</v>
      </c>
      <c r="H178" t="s">
        <v>7</v>
      </c>
      <c r="I178" s="1">
        <f>SUMIF($T$2:$T$3,Sheet1[[#This Row],[sexo]],$U$2:$U$3)</f>
        <v>0.52</v>
      </c>
      <c r="J178" s="1">
        <f>SUMIF($M$2:$M$4,Sheet1[[#This Row],[municipio]],$R$2:$R$4)</f>
        <v>1.4832473113276523</v>
      </c>
      <c r="K178" s="1">
        <f>PRODUCT(Sheet1[[#This Row],[pond_sex]],Sheet1[[#This Row],[pond_mun]])</f>
        <v>0.77128860189037918</v>
      </c>
    </row>
    <row r="179" spans="1:11" x14ac:dyDescent="0.25">
      <c r="A179" t="s">
        <v>4</v>
      </c>
      <c r="B179">
        <v>39880</v>
      </c>
      <c r="C179" t="s">
        <v>34</v>
      </c>
      <c r="D179" t="s">
        <v>35</v>
      </c>
      <c r="E179" t="s">
        <v>9</v>
      </c>
      <c r="F179" t="s">
        <v>37</v>
      </c>
      <c r="G179" t="s">
        <v>11</v>
      </c>
      <c r="H179" t="s">
        <v>7</v>
      </c>
      <c r="I179" s="1">
        <f>SUMIF($T$2:$T$3,Sheet1[[#This Row],[sexo]],$U$2:$U$3)</f>
        <v>0.48</v>
      </c>
      <c r="J179" s="1">
        <f>SUMIF($M$2:$M$4,Sheet1[[#This Row],[municipio]],$R$2:$R$4)</f>
        <v>1.4832473113276523</v>
      </c>
      <c r="K179" s="1">
        <f>PRODUCT(Sheet1[[#This Row],[pond_sex]],Sheet1[[#This Row],[pond_mun]])</f>
        <v>0.71195870943727313</v>
      </c>
    </row>
    <row r="180" spans="1:11" x14ac:dyDescent="0.25">
      <c r="A180" t="s">
        <v>4</v>
      </c>
      <c r="B180">
        <v>39700</v>
      </c>
      <c r="C180" t="s">
        <v>34</v>
      </c>
      <c r="D180" t="s">
        <v>35</v>
      </c>
      <c r="E180" t="s">
        <v>9</v>
      </c>
      <c r="F180" t="s">
        <v>37</v>
      </c>
      <c r="G180" t="s">
        <v>14</v>
      </c>
      <c r="H180" t="s">
        <v>7</v>
      </c>
      <c r="I180" s="1">
        <f>SUMIF($T$2:$T$3,Sheet1[[#This Row],[sexo]],$U$2:$U$3)</f>
        <v>0.48</v>
      </c>
      <c r="J180" s="1">
        <f>SUMIF($M$2:$M$4,Sheet1[[#This Row],[municipio]],$R$2:$R$4)</f>
        <v>1.4832473113276523</v>
      </c>
      <c r="K180" s="1">
        <f>PRODUCT(Sheet1[[#This Row],[pond_sex]],Sheet1[[#This Row],[pond_mun]])</f>
        <v>0.71195870943727313</v>
      </c>
    </row>
    <row r="181" spans="1:11" x14ac:dyDescent="0.25">
      <c r="A181" t="s">
        <v>8</v>
      </c>
      <c r="B181">
        <v>39799</v>
      </c>
      <c r="C181" t="s">
        <v>34</v>
      </c>
      <c r="D181" t="s">
        <v>35</v>
      </c>
      <c r="E181" t="s">
        <v>9</v>
      </c>
      <c r="F181" t="s">
        <v>11</v>
      </c>
      <c r="G181" t="s">
        <v>11</v>
      </c>
      <c r="H181" t="s">
        <v>15</v>
      </c>
      <c r="I181" s="1">
        <f>SUMIF($T$2:$T$3,Sheet1[[#This Row],[sexo]],$U$2:$U$3)</f>
        <v>0.52</v>
      </c>
      <c r="J181" s="1">
        <f>SUMIF($M$2:$M$4,Sheet1[[#This Row],[municipio]],$R$2:$R$4)</f>
        <v>1.4832473113276523</v>
      </c>
      <c r="K181" s="1">
        <f>PRODUCT(Sheet1[[#This Row],[pond_sex]],Sheet1[[#This Row],[pond_mun]])</f>
        <v>0.77128860189037918</v>
      </c>
    </row>
    <row r="182" spans="1:11" x14ac:dyDescent="0.25">
      <c r="A182" t="s">
        <v>8</v>
      </c>
      <c r="B182">
        <v>39909</v>
      </c>
      <c r="C182" t="s">
        <v>34</v>
      </c>
      <c r="D182" t="s">
        <v>35</v>
      </c>
      <c r="E182" t="s">
        <v>9</v>
      </c>
      <c r="F182" t="s">
        <v>39</v>
      </c>
      <c r="G182" t="s">
        <v>6</v>
      </c>
      <c r="H182" t="s">
        <v>7</v>
      </c>
      <c r="I182" s="1">
        <f>SUMIF($T$2:$T$3,Sheet1[[#This Row],[sexo]],$U$2:$U$3)</f>
        <v>0.52</v>
      </c>
      <c r="J182" s="1">
        <f>SUMIF($M$2:$M$4,Sheet1[[#This Row],[municipio]],$R$2:$R$4)</f>
        <v>1.4832473113276523</v>
      </c>
      <c r="K182" s="1">
        <f>PRODUCT(Sheet1[[#This Row],[pond_sex]],Sheet1[[#This Row],[pond_mun]])</f>
        <v>0.77128860189037918</v>
      </c>
    </row>
    <row r="183" spans="1:11" x14ac:dyDescent="0.25">
      <c r="A183" t="s">
        <v>8</v>
      </c>
      <c r="B183">
        <v>39750</v>
      </c>
      <c r="C183" t="s">
        <v>34</v>
      </c>
      <c r="D183" t="s">
        <v>35</v>
      </c>
      <c r="E183" t="s">
        <v>5</v>
      </c>
      <c r="F183" t="s">
        <v>39</v>
      </c>
      <c r="G183" t="s">
        <v>6</v>
      </c>
      <c r="H183" t="s">
        <v>15</v>
      </c>
      <c r="I183" s="1">
        <f>SUMIF($T$2:$T$3,Sheet1[[#This Row],[sexo]],$U$2:$U$3)</f>
        <v>0.52</v>
      </c>
      <c r="J183" s="1">
        <f>SUMIF($M$2:$M$4,Sheet1[[#This Row],[municipio]],$R$2:$R$4)</f>
        <v>1.4832473113276523</v>
      </c>
      <c r="K183" s="1">
        <f>PRODUCT(Sheet1[[#This Row],[pond_sex]],Sheet1[[#This Row],[pond_mun]])</f>
        <v>0.77128860189037918</v>
      </c>
    </row>
    <row r="184" spans="1:11" x14ac:dyDescent="0.25">
      <c r="A184" t="s">
        <v>8</v>
      </c>
      <c r="B184">
        <v>39840</v>
      </c>
      <c r="C184" t="s">
        <v>34</v>
      </c>
      <c r="D184" t="s">
        <v>35</v>
      </c>
      <c r="E184" t="s">
        <v>9</v>
      </c>
      <c r="F184" t="s">
        <v>39</v>
      </c>
      <c r="G184" t="s">
        <v>6</v>
      </c>
      <c r="H184" t="s">
        <v>15</v>
      </c>
      <c r="I184" s="1">
        <f>SUMIF($T$2:$T$3,Sheet1[[#This Row],[sexo]],$U$2:$U$3)</f>
        <v>0.52</v>
      </c>
      <c r="J184" s="1">
        <f>SUMIF($M$2:$M$4,Sheet1[[#This Row],[municipio]],$R$2:$R$4)</f>
        <v>1.4832473113276523</v>
      </c>
      <c r="K184" s="1">
        <f>PRODUCT(Sheet1[[#This Row],[pond_sex]],Sheet1[[#This Row],[pond_mun]])</f>
        <v>0.77128860189037918</v>
      </c>
    </row>
    <row r="185" spans="1:11" x14ac:dyDescent="0.25">
      <c r="A185" t="s">
        <v>8</v>
      </c>
      <c r="B185">
        <v>39350</v>
      </c>
      <c r="C185" t="s">
        <v>34</v>
      </c>
      <c r="D185" t="s">
        <v>35</v>
      </c>
      <c r="E185" t="s">
        <v>13</v>
      </c>
      <c r="F185" t="s">
        <v>38</v>
      </c>
      <c r="G185" t="s">
        <v>6</v>
      </c>
      <c r="H185" t="s">
        <v>7</v>
      </c>
      <c r="I185" s="1">
        <f>SUMIF($T$2:$T$3,Sheet1[[#This Row],[sexo]],$U$2:$U$3)</f>
        <v>0.52</v>
      </c>
      <c r="J185" s="1">
        <f>SUMIF($M$2:$M$4,Sheet1[[#This Row],[municipio]],$R$2:$R$4)</f>
        <v>1.4832473113276523</v>
      </c>
      <c r="K185" s="1">
        <f>PRODUCT(Sheet1[[#This Row],[pond_sex]],Sheet1[[#This Row],[pond_mun]])</f>
        <v>0.77128860189037918</v>
      </c>
    </row>
    <row r="186" spans="1:11" x14ac:dyDescent="0.25">
      <c r="A186" t="s">
        <v>8</v>
      </c>
      <c r="B186">
        <v>90250</v>
      </c>
      <c r="C186" t="s">
        <v>34</v>
      </c>
      <c r="D186" t="s">
        <v>35</v>
      </c>
      <c r="E186" t="s">
        <v>5</v>
      </c>
      <c r="F186" t="s">
        <v>37</v>
      </c>
      <c r="G186" t="s">
        <v>14</v>
      </c>
      <c r="H186" t="s">
        <v>15</v>
      </c>
      <c r="I186" s="1">
        <f>SUMIF($T$2:$T$3,Sheet1[[#This Row],[sexo]],$U$2:$U$3)</f>
        <v>0.52</v>
      </c>
      <c r="J186" s="1">
        <f>SUMIF($M$2:$M$4,Sheet1[[#This Row],[municipio]],$R$2:$R$4)</f>
        <v>1.4832473113276523</v>
      </c>
      <c r="K186" s="1">
        <f>PRODUCT(Sheet1[[#This Row],[pond_sex]],Sheet1[[#This Row],[pond_mun]])</f>
        <v>0.77128860189037918</v>
      </c>
    </row>
    <row r="187" spans="1:11" x14ac:dyDescent="0.25">
      <c r="A187" t="s">
        <v>4</v>
      </c>
      <c r="B187">
        <v>39920</v>
      </c>
      <c r="C187" t="s">
        <v>34</v>
      </c>
      <c r="D187" t="s">
        <v>35</v>
      </c>
      <c r="E187" t="s">
        <v>13</v>
      </c>
      <c r="F187" t="s">
        <v>11</v>
      </c>
      <c r="G187" t="s">
        <v>6</v>
      </c>
      <c r="H187" t="s">
        <v>15</v>
      </c>
      <c r="I187" s="1">
        <f>SUMIF($T$2:$T$3,Sheet1[[#This Row],[sexo]],$U$2:$U$3)</f>
        <v>0.48</v>
      </c>
      <c r="J187" s="1">
        <f>SUMIF($M$2:$M$4,Sheet1[[#This Row],[municipio]],$R$2:$R$4)</f>
        <v>1.4832473113276523</v>
      </c>
      <c r="K187" s="1">
        <f>PRODUCT(Sheet1[[#This Row],[pond_sex]],Sheet1[[#This Row],[pond_mun]])</f>
        <v>0.71195870943727313</v>
      </c>
    </row>
    <row r="188" spans="1:11" x14ac:dyDescent="0.25">
      <c r="A188" t="s">
        <v>8</v>
      </c>
      <c r="B188">
        <v>10031</v>
      </c>
      <c r="C188" t="s">
        <v>34</v>
      </c>
      <c r="D188" t="s">
        <v>35</v>
      </c>
      <c r="E188" t="s">
        <v>9</v>
      </c>
      <c r="F188" t="s">
        <v>11</v>
      </c>
      <c r="G188" t="s">
        <v>6</v>
      </c>
      <c r="H188" t="s">
        <v>15</v>
      </c>
      <c r="I188" s="1">
        <f>SUMIF($T$2:$T$3,Sheet1[[#This Row],[sexo]],$U$2:$U$3)</f>
        <v>0.52</v>
      </c>
      <c r="J188" s="1">
        <f>SUMIF($M$2:$M$4,Sheet1[[#This Row],[municipio]],$R$2:$R$4)</f>
        <v>1.4832473113276523</v>
      </c>
      <c r="K188" s="1">
        <f>PRODUCT(Sheet1[[#This Row],[pond_sex]],Sheet1[[#This Row],[pond_mun]])</f>
        <v>0.77128860189037918</v>
      </c>
    </row>
    <row r="189" spans="1:11" x14ac:dyDescent="0.25">
      <c r="A189" t="s">
        <v>8</v>
      </c>
      <c r="B189">
        <v>39700</v>
      </c>
      <c r="C189" t="s">
        <v>34</v>
      </c>
      <c r="D189" t="s">
        <v>35</v>
      </c>
      <c r="E189" t="s">
        <v>9</v>
      </c>
      <c r="F189" t="s">
        <v>11</v>
      </c>
      <c r="G189" t="s">
        <v>6</v>
      </c>
      <c r="H189" t="s">
        <v>15</v>
      </c>
      <c r="I189" s="1">
        <f>SUMIF($T$2:$T$3,Sheet1[[#This Row],[sexo]],$U$2:$U$3)</f>
        <v>0.52</v>
      </c>
      <c r="J189" s="1">
        <f>SUMIF($M$2:$M$4,Sheet1[[#This Row],[municipio]],$R$2:$R$4)</f>
        <v>1.4832473113276523</v>
      </c>
      <c r="K189" s="1">
        <f>PRODUCT(Sheet1[[#This Row],[pond_sex]],Sheet1[[#This Row],[pond_mun]])</f>
        <v>0.77128860189037918</v>
      </c>
    </row>
    <row r="190" spans="1:11" x14ac:dyDescent="0.25">
      <c r="A190" t="s">
        <v>8</v>
      </c>
      <c r="B190">
        <v>39689</v>
      </c>
      <c r="C190" t="s">
        <v>34</v>
      </c>
      <c r="D190" t="s">
        <v>35</v>
      </c>
      <c r="E190" t="s">
        <v>9</v>
      </c>
      <c r="F190" t="s">
        <v>11</v>
      </c>
      <c r="G190" t="s">
        <v>6</v>
      </c>
      <c r="H190" t="s">
        <v>15</v>
      </c>
      <c r="I190" s="1">
        <f>SUMIF($T$2:$T$3,Sheet1[[#This Row],[sexo]],$U$2:$U$3)</f>
        <v>0.52</v>
      </c>
      <c r="J190" s="1">
        <f>SUMIF($M$2:$M$4,Sheet1[[#This Row],[municipio]],$R$2:$R$4)</f>
        <v>1.4832473113276523</v>
      </c>
      <c r="K190" s="1">
        <f>PRODUCT(Sheet1[[#This Row],[pond_sex]],Sheet1[[#This Row],[pond_mun]])</f>
        <v>0.77128860189037918</v>
      </c>
    </row>
    <row r="191" spans="1:11" x14ac:dyDescent="0.25">
      <c r="A191" t="s">
        <v>4</v>
      </c>
      <c r="B191">
        <v>60181</v>
      </c>
      <c r="C191" t="s">
        <v>34</v>
      </c>
      <c r="D191" t="s">
        <v>35</v>
      </c>
      <c r="E191" t="s">
        <v>9</v>
      </c>
      <c r="F191" t="s">
        <v>38</v>
      </c>
      <c r="G191" t="s">
        <v>12</v>
      </c>
      <c r="H191" t="s">
        <v>15</v>
      </c>
      <c r="I191" s="1">
        <f>SUMIF($T$2:$T$3,Sheet1[[#This Row],[sexo]],$U$2:$U$3)</f>
        <v>0.48</v>
      </c>
      <c r="J191" s="1">
        <f>SUMIF($M$2:$M$4,Sheet1[[#This Row],[municipio]],$R$2:$R$4)</f>
        <v>1.4832473113276523</v>
      </c>
      <c r="K191" s="1">
        <f>PRODUCT(Sheet1[[#This Row],[pond_sex]],Sheet1[[#This Row],[pond_mun]])</f>
        <v>0.71195870943727313</v>
      </c>
    </row>
    <row r="192" spans="1:11" x14ac:dyDescent="0.25">
      <c r="A192" t="s">
        <v>4</v>
      </c>
      <c r="B192">
        <v>77042</v>
      </c>
      <c r="C192" t="s">
        <v>34</v>
      </c>
      <c r="D192" t="s">
        <v>35</v>
      </c>
      <c r="E192" t="s">
        <v>9</v>
      </c>
      <c r="F192" t="s">
        <v>11</v>
      </c>
      <c r="G192" t="s">
        <v>14</v>
      </c>
      <c r="H192" t="s">
        <v>7</v>
      </c>
      <c r="I192" s="1">
        <f>SUMIF($T$2:$T$3,Sheet1[[#This Row],[sexo]],$U$2:$U$3)</f>
        <v>0.48</v>
      </c>
      <c r="J192" s="1">
        <f>SUMIF($M$2:$M$4,Sheet1[[#This Row],[municipio]],$R$2:$R$4)</f>
        <v>1.4832473113276523</v>
      </c>
      <c r="K192" s="1">
        <f>PRODUCT(Sheet1[[#This Row],[pond_sex]],Sheet1[[#This Row],[pond_mun]])</f>
        <v>0.71195870943727313</v>
      </c>
    </row>
    <row r="193" spans="1:11" x14ac:dyDescent="0.25">
      <c r="A193" t="s">
        <v>4</v>
      </c>
      <c r="B193">
        <v>90301</v>
      </c>
      <c r="C193" t="s">
        <v>34</v>
      </c>
      <c r="D193" t="s">
        <v>35</v>
      </c>
      <c r="E193" t="s">
        <v>5</v>
      </c>
      <c r="F193" t="s">
        <v>39</v>
      </c>
      <c r="G193" t="s">
        <v>6</v>
      </c>
      <c r="H193" t="s">
        <v>7</v>
      </c>
      <c r="I193" s="1">
        <f>SUMIF($T$2:$T$3,Sheet1[[#This Row],[sexo]],$U$2:$U$3)</f>
        <v>0.48</v>
      </c>
      <c r="J193" s="1">
        <f>SUMIF($M$2:$M$4,Sheet1[[#This Row],[municipio]],$R$2:$R$4)</f>
        <v>1.4832473113276523</v>
      </c>
      <c r="K193" s="1">
        <f>PRODUCT(Sheet1[[#This Row],[pond_sex]],Sheet1[[#This Row],[pond_mun]])</f>
        <v>0.71195870943727313</v>
      </c>
    </row>
    <row r="194" spans="1:11" x14ac:dyDescent="0.25">
      <c r="A194" t="s">
        <v>8</v>
      </c>
      <c r="B194">
        <v>93648</v>
      </c>
      <c r="C194" t="s">
        <v>34</v>
      </c>
      <c r="D194" t="s">
        <v>35</v>
      </c>
      <c r="E194" t="s">
        <v>5</v>
      </c>
      <c r="F194" t="s">
        <v>39</v>
      </c>
      <c r="G194" t="s">
        <v>11</v>
      </c>
      <c r="H194" t="s">
        <v>15</v>
      </c>
      <c r="I194" s="1">
        <f>SUMIF($T$2:$T$3,Sheet1[[#This Row],[sexo]],$U$2:$U$3)</f>
        <v>0.52</v>
      </c>
      <c r="J194" s="1">
        <f>SUMIF($M$2:$M$4,Sheet1[[#This Row],[municipio]],$R$2:$R$4)</f>
        <v>1.4832473113276523</v>
      </c>
      <c r="K194" s="1">
        <f>PRODUCT(Sheet1[[#This Row],[pond_sex]],Sheet1[[#This Row],[pond_mun]])</f>
        <v>0.77128860189037918</v>
      </c>
    </row>
    <row r="195" spans="1:11" x14ac:dyDescent="0.25">
      <c r="A195" t="s">
        <v>8</v>
      </c>
      <c r="B195">
        <v>39799</v>
      </c>
      <c r="C195" t="s">
        <v>34</v>
      </c>
      <c r="D195" t="s">
        <v>35</v>
      </c>
      <c r="E195" t="s">
        <v>9</v>
      </c>
      <c r="F195" t="s">
        <v>39</v>
      </c>
      <c r="G195" t="s">
        <v>11</v>
      </c>
      <c r="H195" t="s">
        <v>7</v>
      </c>
      <c r="I195" s="1">
        <f>SUMIF($T$2:$T$3,Sheet1[[#This Row],[sexo]],$U$2:$U$3)</f>
        <v>0.52</v>
      </c>
      <c r="J195" s="1">
        <f>SUMIF($M$2:$M$4,Sheet1[[#This Row],[municipio]],$R$2:$R$4)</f>
        <v>1.4832473113276523</v>
      </c>
      <c r="K195" s="1">
        <f>PRODUCT(Sheet1[[#This Row],[pond_sex]],Sheet1[[#This Row],[pond_mun]])</f>
        <v>0.77128860189037918</v>
      </c>
    </row>
    <row r="196" spans="1:11" x14ac:dyDescent="0.25">
      <c r="A196" t="s">
        <v>4</v>
      </c>
      <c r="B196">
        <v>39689</v>
      </c>
      <c r="C196" t="s">
        <v>34</v>
      </c>
      <c r="D196" t="s">
        <v>35</v>
      </c>
      <c r="E196" t="s">
        <v>13</v>
      </c>
      <c r="F196" t="s">
        <v>39</v>
      </c>
      <c r="G196" t="s">
        <v>6</v>
      </c>
      <c r="H196" t="s">
        <v>7</v>
      </c>
      <c r="I196" s="1">
        <f>SUMIF($T$2:$T$3,Sheet1[[#This Row],[sexo]],$U$2:$U$3)</f>
        <v>0.48</v>
      </c>
      <c r="J196" s="1">
        <f>SUMIF($M$2:$M$4,Sheet1[[#This Row],[municipio]],$R$2:$R$4)</f>
        <v>1.4832473113276523</v>
      </c>
      <c r="K196" s="1">
        <f>PRODUCT(Sheet1[[#This Row],[pond_sex]],Sheet1[[#This Row],[pond_mun]])</f>
        <v>0.71195870943727313</v>
      </c>
    </row>
    <row r="197" spans="1:11" x14ac:dyDescent="0.25">
      <c r="A197" t="s">
        <v>8</v>
      </c>
      <c r="B197">
        <v>89142</v>
      </c>
      <c r="C197" t="s">
        <v>34</v>
      </c>
      <c r="D197" t="s">
        <v>35</v>
      </c>
      <c r="E197" t="s">
        <v>9</v>
      </c>
      <c r="F197" t="s">
        <v>39</v>
      </c>
      <c r="G197" t="s">
        <v>17</v>
      </c>
      <c r="H197" t="s">
        <v>15</v>
      </c>
      <c r="I197" s="1">
        <f>SUMIF($T$2:$T$3,Sheet1[[#This Row],[sexo]],$U$2:$U$3)</f>
        <v>0.52</v>
      </c>
      <c r="J197" s="1">
        <f>SUMIF($M$2:$M$4,Sheet1[[#This Row],[municipio]],$R$2:$R$4)</f>
        <v>1.4832473113276523</v>
      </c>
      <c r="K197" s="1">
        <f>PRODUCT(Sheet1[[#This Row],[pond_sex]],Sheet1[[#This Row],[pond_mun]])</f>
        <v>0.77128860189037918</v>
      </c>
    </row>
    <row r="198" spans="1:11" x14ac:dyDescent="0.25">
      <c r="A198" t="s">
        <v>4</v>
      </c>
      <c r="B198">
        <v>90280</v>
      </c>
      <c r="C198" t="s">
        <v>34</v>
      </c>
      <c r="D198" t="s">
        <v>35</v>
      </c>
      <c r="E198" t="s">
        <v>9</v>
      </c>
      <c r="F198" t="s">
        <v>37</v>
      </c>
      <c r="G198" t="s">
        <v>17</v>
      </c>
      <c r="H198" t="s">
        <v>15</v>
      </c>
      <c r="I198" s="1">
        <f>SUMIF($T$2:$T$3,Sheet1[[#This Row],[sexo]],$U$2:$U$3)</f>
        <v>0.48</v>
      </c>
      <c r="J198" s="1">
        <f>SUMIF($M$2:$M$4,Sheet1[[#This Row],[municipio]],$R$2:$R$4)</f>
        <v>1.4832473113276523</v>
      </c>
      <c r="K198" s="1">
        <f>PRODUCT(Sheet1[[#This Row],[pond_sex]],Sheet1[[#This Row],[pond_mun]])</f>
        <v>0.71195870943727313</v>
      </c>
    </row>
    <row r="199" spans="1:11" x14ac:dyDescent="0.25">
      <c r="A199" t="s">
        <v>4</v>
      </c>
      <c r="B199">
        <v>39750</v>
      </c>
      <c r="C199" t="s">
        <v>34</v>
      </c>
      <c r="D199" t="s">
        <v>35</v>
      </c>
      <c r="E199" t="s">
        <v>9</v>
      </c>
      <c r="F199" t="s">
        <v>37</v>
      </c>
      <c r="G199" t="s">
        <v>11</v>
      </c>
      <c r="H199" t="s">
        <v>15</v>
      </c>
      <c r="I199" s="1">
        <f>SUMIF($T$2:$T$3,Sheet1[[#This Row],[sexo]],$U$2:$U$3)</f>
        <v>0.48</v>
      </c>
      <c r="J199" s="1">
        <f>SUMIF($M$2:$M$4,Sheet1[[#This Row],[municipio]],$R$2:$R$4)</f>
        <v>1.4832473113276523</v>
      </c>
      <c r="K199" s="1">
        <f>PRODUCT(Sheet1[[#This Row],[pond_sex]],Sheet1[[#This Row],[pond_mun]])</f>
        <v>0.71195870943727313</v>
      </c>
    </row>
    <row r="200" spans="1:11" x14ac:dyDescent="0.25">
      <c r="A200" t="s">
        <v>8</v>
      </c>
      <c r="B200">
        <v>39860</v>
      </c>
      <c r="C200" t="s">
        <v>34</v>
      </c>
      <c r="D200" t="s">
        <v>35</v>
      </c>
      <c r="E200" t="s">
        <v>9</v>
      </c>
      <c r="F200" t="s">
        <v>11</v>
      </c>
      <c r="G200" t="s">
        <v>6</v>
      </c>
      <c r="H200" t="s">
        <v>7</v>
      </c>
      <c r="I200" s="1">
        <f>SUMIF($T$2:$T$3,Sheet1[[#This Row],[sexo]],$U$2:$U$3)</f>
        <v>0.52</v>
      </c>
      <c r="J200" s="1">
        <f>SUMIF($M$2:$M$4,Sheet1[[#This Row],[municipio]],$R$2:$R$4)</f>
        <v>1.4832473113276523</v>
      </c>
      <c r="K200" s="1">
        <f>PRODUCT(Sheet1[[#This Row],[pond_sex]],Sheet1[[#This Row],[pond_mun]])</f>
        <v>0.77128860189037918</v>
      </c>
    </row>
    <row r="201" spans="1:11" x14ac:dyDescent="0.25">
      <c r="A201" t="s">
        <v>8</v>
      </c>
      <c r="B201">
        <v>77080</v>
      </c>
      <c r="C201" t="s">
        <v>34</v>
      </c>
      <c r="D201" t="s">
        <v>35</v>
      </c>
      <c r="E201" t="s">
        <v>9</v>
      </c>
      <c r="F201" t="s">
        <v>39</v>
      </c>
      <c r="G201" t="s">
        <v>17</v>
      </c>
      <c r="H201" t="s">
        <v>15</v>
      </c>
      <c r="I201" s="1">
        <f>SUMIF($T$2:$T$3,Sheet1[[#This Row],[sexo]],$U$2:$U$3)</f>
        <v>0.52</v>
      </c>
      <c r="J201" s="1">
        <f>SUMIF($M$2:$M$4,Sheet1[[#This Row],[municipio]],$R$2:$R$4)</f>
        <v>1.4832473113276523</v>
      </c>
      <c r="K201" s="1">
        <f>PRODUCT(Sheet1[[#This Row],[pond_sex]],Sheet1[[#This Row],[pond_mun]])</f>
        <v>0.77128860189037918</v>
      </c>
    </row>
    <row r="202" spans="1:11" x14ac:dyDescent="0.25">
      <c r="A202" t="s">
        <v>4</v>
      </c>
      <c r="B202">
        <v>39047</v>
      </c>
      <c r="C202" t="s">
        <v>40</v>
      </c>
      <c r="D202" t="s">
        <v>35</v>
      </c>
      <c r="E202" t="s">
        <v>9</v>
      </c>
      <c r="F202" t="s">
        <v>36</v>
      </c>
      <c r="G202" t="s">
        <v>11</v>
      </c>
      <c r="H202" t="s">
        <v>7</v>
      </c>
      <c r="I202" s="1">
        <f>SUMIF($T$2:$T$3,Sheet1[[#This Row],[sexo]],$U$2:$U$3)</f>
        <v>0.48</v>
      </c>
      <c r="J202" s="1">
        <f>SUMIF($M$2:$M$4,Sheet1[[#This Row],[municipio]],$R$2:$R$4)</f>
        <v>0.69345147095967985</v>
      </c>
      <c r="K202" s="1">
        <f>PRODUCT(Sheet1[[#This Row],[pond_sex]],Sheet1[[#This Row],[pond_mun]])</f>
        <v>0.33285670606064632</v>
      </c>
    </row>
    <row r="203" spans="1:11" x14ac:dyDescent="0.25">
      <c r="A203" t="s">
        <v>4</v>
      </c>
      <c r="B203">
        <v>39020</v>
      </c>
      <c r="C203" t="s">
        <v>40</v>
      </c>
      <c r="D203" t="s">
        <v>35</v>
      </c>
      <c r="E203" t="s">
        <v>9</v>
      </c>
      <c r="F203" t="s">
        <v>39</v>
      </c>
      <c r="G203" t="s">
        <v>11</v>
      </c>
      <c r="H203" t="s">
        <v>15</v>
      </c>
      <c r="I203" s="1">
        <f>SUMIF($T$2:$T$3,Sheet1[[#This Row],[sexo]],$U$2:$U$3)</f>
        <v>0.48</v>
      </c>
      <c r="J203" s="1">
        <f>SUMIF($M$2:$M$4,Sheet1[[#This Row],[municipio]],$R$2:$R$4)</f>
        <v>0.69345147095967985</v>
      </c>
      <c r="K203" s="1">
        <f>PRODUCT(Sheet1[[#This Row],[pond_sex]],Sheet1[[#This Row],[pond_mun]])</f>
        <v>0.33285670606064632</v>
      </c>
    </row>
    <row r="204" spans="1:11" x14ac:dyDescent="0.25">
      <c r="A204" t="s">
        <v>8</v>
      </c>
      <c r="B204">
        <v>39034</v>
      </c>
      <c r="C204" t="s">
        <v>40</v>
      </c>
      <c r="D204" t="s">
        <v>35</v>
      </c>
      <c r="E204" t="s">
        <v>9</v>
      </c>
      <c r="F204" t="s">
        <v>11</v>
      </c>
      <c r="G204" t="s">
        <v>6</v>
      </c>
      <c r="H204" t="s">
        <v>7</v>
      </c>
      <c r="I204" s="1">
        <f>SUMIF($T$2:$T$3,Sheet1[[#This Row],[sexo]],$U$2:$U$3)</f>
        <v>0.52</v>
      </c>
      <c r="J204" s="1">
        <f>SUMIF($M$2:$M$4,Sheet1[[#This Row],[municipio]],$R$2:$R$4)</f>
        <v>0.69345147095967985</v>
      </c>
      <c r="K204" s="1">
        <f>PRODUCT(Sheet1[[#This Row],[pond_sex]],Sheet1[[#This Row],[pond_mun]])</f>
        <v>0.36059476489903353</v>
      </c>
    </row>
    <row r="205" spans="1:11" x14ac:dyDescent="0.25">
      <c r="A205" t="s">
        <v>8</v>
      </c>
      <c r="B205">
        <v>39047</v>
      </c>
      <c r="C205" t="s">
        <v>40</v>
      </c>
      <c r="D205" t="s">
        <v>35</v>
      </c>
      <c r="E205" t="s">
        <v>9</v>
      </c>
      <c r="F205" t="s">
        <v>11</v>
      </c>
      <c r="G205" t="s">
        <v>6</v>
      </c>
      <c r="H205" t="s">
        <v>15</v>
      </c>
      <c r="I205" s="1">
        <f>SUMIF($T$2:$T$3,Sheet1[[#This Row],[sexo]],$U$2:$U$3)</f>
        <v>0.52</v>
      </c>
      <c r="J205" s="1">
        <f>SUMIF($M$2:$M$4,Sheet1[[#This Row],[municipio]],$R$2:$R$4)</f>
        <v>0.69345147095967985</v>
      </c>
      <c r="K205" s="1">
        <f>PRODUCT(Sheet1[[#This Row],[pond_sex]],Sheet1[[#This Row],[pond_mun]])</f>
        <v>0.36059476489903353</v>
      </c>
    </row>
    <row r="206" spans="1:11" x14ac:dyDescent="0.25">
      <c r="A206" t="s">
        <v>4</v>
      </c>
      <c r="B206">
        <v>39018</v>
      </c>
      <c r="C206" t="s">
        <v>40</v>
      </c>
      <c r="D206" t="s">
        <v>35</v>
      </c>
      <c r="E206" t="s">
        <v>9</v>
      </c>
      <c r="F206" t="s">
        <v>39</v>
      </c>
      <c r="G206" t="s">
        <v>6</v>
      </c>
      <c r="H206" t="s">
        <v>7</v>
      </c>
      <c r="I206" s="1">
        <f>SUMIF($T$2:$T$3,Sheet1[[#This Row],[sexo]],$U$2:$U$3)</f>
        <v>0.48</v>
      </c>
      <c r="J206" s="1">
        <f>SUMIF($M$2:$M$4,Sheet1[[#This Row],[municipio]],$R$2:$R$4)</f>
        <v>0.69345147095967985</v>
      </c>
      <c r="K206" s="1">
        <f>PRODUCT(Sheet1[[#This Row],[pond_sex]],Sheet1[[#This Row],[pond_mun]])</f>
        <v>0.33285670606064632</v>
      </c>
    </row>
    <row r="207" spans="1:11" x14ac:dyDescent="0.25">
      <c r="A207" t="s">
        <v>8</v>
      </c>
      <c r="B207">
        <v>39018</v>
      </c>
      <c r="C207" t="s">
        <v>40</v>
      </c>
      <c r="D207" t="s">
        <v>35</v>
      </c>
      <c r="E207" t="s">
        <v>9</v>
      </c>
      <c r="F207" t="s">
        <v>39</v>
      </c>
      <c r="G207" t="s">
        <v>6</v>
      </c>
      <c r="H207" t="s">
        <v>15</v>
      </c>
      <c r="I207" s="1">
        <f>SUMIF($T$2:$T$3,Sheet1[[#This Row],[sexo]],$U$2:$U$3)</f>
        <v>0.52</v>
      </c>
      <c r="J207" s="1">
        <f>SUMIF($M$2:$M$4,Sheet1[[#This Row],[municipio]],$R$2:$R$4)</f>
        <v>0.69345147095967985</v>
      </c>
      <c r="K207" s="1">
        <f>PRODUCT(Sheet1[[#This Row],[pond_sex]],Sheet1[[#This Row],[pond_mun]])</f>
        <v>0.36059476489903353</v>
      </c>
    </row>
    <row r="208" spans="1:11" x14ac:dyDescent="0.25">
      <c r="A208" t="s">
        <v>4</v>
      </c>
      <c r="B208">
        <v>39018</v>
      </c>
      <c r="C208" t="s">
        <v>40</v>
      </c>
      <c r="D208" t="s">
        <v>35</v>
      </c>
      <c r="E208" t="s">
        <v>9</v>
      </c>
      <c r="F208" t="s">
        <v>37</v>
      </c>
      <c r="G208" t="s">
        <v>17</v>
      </c>
      <c r="H208" t="s">
        <v>7</v>
      </c>
      <c r="I208" s="1">
        <f>SUMIF($T$2:$T$3,Sheet1[[#This Row],[sexo]],$U$2:$U$3)</f>
        <v>0.48</v>
      </c>
      <c r="J208" s="1">
        <f>SUMIF($M$2:$M$4,Sheet1[[#This Row],[municipio]],$R$2:$R$4)</f>
        <v>0.69345147095967985</v>
      </c>
      <c r="K208" s="1">
        <f>PRODUCT(Sheet1[[#This Row],[pond_sex]],Sheet1[[#This Row],[pond_mun]])</f>
        <v>0.33285670606064632</v>
      </c>
    </row>
    <row r="209" spans="1:11" x14ac:dyDescent="0.25">
      <c r="A209" t="s">
        <v>8</v>
      </c>
      <c r="B209">
        <v>39075</v>
      </c>
      <c r="C209" t="s">
        <v>40</v>
      </c>
      <c r="D209" t="s">
        <v>35</v>
      </c>
      <c r="E209" t="s">
        <v>5</v>
      </c>
      <c r="F209" t="s">
        <v>37</v>
      </c>
      <c r="G209" t="s">
        <v>14</v>
      </c>
      <c r="H209" t="s">
        <v>7</v>
      </c>
      <c r="I209" s="1">
        <f>SUMIF($T$2:$T$3,Sheet1[[#This Row],[sexo]],$U$2:$U$3)</f>
        <v>0.52</v>
      </c>
      <c r="J209" s="1">
        <f>SUMIF($M$2:$M$4,Sheet1[[#This Row],[municipio]],$R$2:$R$4)</f>
        <v>0.69345147095967985</v>
      </c>
      <c r="K209" s="1">
        <f>PRODUCT(Sheet1[[#This Row],[pond_sex]],Sheet1[[#This Row],[pond_mun]])</f>
        <v>0.36059476489903353</v>
      </c>
    </row>
    <row r="210" spans="1:11" x14ac:dyDescent="0.25">
      <c r="A210" t="s">
        <v>8</v>
      </c>
      <c r="B210">
        <v>39018</v>
      </c>
      <c r="C210" t="s">
        <v>40</v>
      </c>
      <c r="D210" t="s">
        <v>35</v>
      </c>
      <c r="E210" t="s">
        <v>5</v>
      </c>
      <c r="F210" t="s">
        <v>11</v>
      </c>
      <c r="G210" t="s">
        <v>6</v>
      </c>
      <c r="H210" t="s">
        <v>15</v>
      </c>
      <c r="I210" s="1">
        <f>SUMIF($T$2:$T$3,Sheet1[[#This Row],[sexo]],$U$2:$U$3)</f>
        <v>0.52</v>
      </c>
      <c r="J210" s="1">
        <f>SUMIF($M$2:$M$4,Sheet1[[#This Row],[municipio]],$R$2:$R$4)</f>
        <v>0.69345147095967985</v>
      </c>
      <c r="K210" s="1">
        <f>PRODUCT(Sheet1[[#This Row],[pond_sex]],Sheet1[[#This Row],[pond_mun]])</f>
        <v>0.36059476489903353</v>
      </c>
    </row>
    <row r="211" spans="1:11" x14ac:dyDescent="0.25">
      <c r="A211" t="s">
        <v>8</v>
      </c>
      <c r="B211">
        <v>39022</v>
      </c>
      <c r="C211" t="s">
        <v>40</v>
      </c>
      <c r="D211" t="s">
        <v>35</v>
      </c>
      <c r="E211" t="s">
        <v>9</v>
      </c>
      <c r="F211" t="s">
        <v>11</v>
      </c>
      <c r="G211" t="s">
        <v>16</v>
      </c>
      <c r="H211" t="s">
        <v>15</v>
      </c>
      <c r="I211" s="1">
        <f>SUMIF($T$2:$T$3,Sheet1[[#This Row],[sexo]],$U$2:$U$3)</f>
        <v>0.52</v>
      </c>
      <c r="J211" s="1">
        <f>SUMIF($M$2:$M$4,Sheet1[[#This Row],[municipio]],$R$2:$R$4)</f>
        <v>0.69345147095967985</v>
      </c>
      <c r="K211" s="1">
        <f>PRODUCT(Sheet1[[#This Row],[pond_sex]],Sheet1[[#This Row],[pond_mun]])</f>
        <v>0.36059476489903353</v>
      </c>
    </row>
    <row r="212" spans="1:11" x14ac:dyDescent="0.25">
      <c r="A212" t="s">
        <v>4</v>
      </c>
      <c r="B212">
        <v>39095</v>
      </c>
      <c r="C212" t="s">
        <v>40</v>
      </c>
      <c r="D212" t="s">
        <v>35</v>
      </c>
      <c r="E212" t="s">
        <v>9</v>
      </c>
      <c r="F212" t="s">
        <v>37</v>
      </c>
      <c r="G212" t="s">
        <v>17</v>
      </c>
      <c r="H212" t="s">
        <v>15</v>
      </c>
      <c r="I212" s="1">
        <f>SUMIF($T$2:$T$3,Sheet1[[#This Row],[sexo]],$U$2:$U$3)</f>
        <v>0.48</v>
      </c>
      <c r="J212" s="1">
        <f>SUMIF($M$2:$M$4,Sheet1[[#This Row],[municipio]],$R$2:$R$4)</f>
        <v>0.69345147095967985</v>
      </c>
      <c r="K212" s="1">
        <f>PRODUCT(Sheet1[[#This Row],[pond_sex]],Sheet1[[#This Row],[pond_mun]])</f>
        <v>0.33285670606064632</v>
      </c>
    </row>
    <row r="213" spans="1:11" x14ac:dyDescent="0.25">
      <c r="A213" t="s">
        <v>4</v>
      </c>
      <c r="B213">
        <v>39016</v>
      </c>
      <c r="C213" t="s">
        <v>40</v>
      </c>
      <c r="D213" t="s">
        <v>35</v>
      </c>
      <c r="E213" t="s">
        <v>9</v>
      </c>
      <c r="F213" t="s">
        <v>36</v>
      </c>
      <c r="G213" t="s">
        <v>16</v>
      </c>
      <c r="H213" t="s">
        <v>7</v>
      </c>
      <c r="I213" s="1">
        <f>SUMIF($T$2:$T$3,Sheet1[[#This Row],[sexo]],$U$2:$U$3)</f>
        <v>0.48</v>
      </c>
      <c r="J213" s="1">
        <f>SUMIF($M$2:$M$4,Sheet1[[#This Row],[municipio]],$R$2:$R$4)</f>
        <v>0.69345147095967985</v>
      </c>
      <c r="K213" s="1">
        <f>PRODUCT(Sheet1[[#This Row],[pond_sex]],Sheet1[[#This Row],[pond_mun]])</f>
        <v>0.33285670606064632</v>
      </c>
    </row>
    <row r="214" spans="1:11" x14ac:dyDescent="0.25">
      <c r="A214" t="s">
        <v>8</v>
      </c>
      <c r="B214">
        <v>39017</v>
      </c>
      <c r="C214" t="s">
        <v>40</v>
      </c>
      <c r="D214" t="s">
        <v>35</v>
      </c>
      <c r="E214" t="s">
        <v>9</v>
      </c>
      <c r="F214" t="s">
        <v>39</v>
      </c>
      <c r="G214" t="s">
        <v>6</v>
      </c>
      <c r="H214" t="s">
        <v>7</v>
      </c>
      <c r="I214" s="1">
        <f>SUMIF($T$2:$T$3,Sheet1[[#This Row],[sexo]],$U$2:$U$3)</f>
        <v>0.52</v>
      </c>
      <c r="J214" s="1">
        <f>SUMIF($M$2:$M$4,Sheet1[[#This Row],[municipio]],$R$2:$R$4)</f>
        <v>0.69345147095967985</v>
      </c>
      <c r="K214" s="1">
        <f>PRODUCT(Sheet1[[#This Row],[pond_sex]],Sheet1[[#This Row],[pond_mun]])</f>
        <v>0.36059476489903353</v>
      </c>
    </row>
    <row r="215" spans="1:11" x14ac:dyDescent="0.25">
      <c r="A215" t="s">
        <v>8</v>
      </c>
      <c r="B215">
        <v>39074</v>
      </c>
      <c r="C215" t="s">
        <v>40</v>
      </c>
      <c r="D215" t="s">
        <v>35</v>
      </c>
      <c r="E215" t="s">
        <v>9</v>
      </c>
      <c r="F215" t="s">
        <v>39</v>
      </c>
      <c r="G215" t="s">
        <v>6</v>
      </c>
      <c r="H215" t="s">
        <v>7</v>
      </c>
      <c r="I215" s="1">
        <f>SUMIF($T$2:$T$3,Sheet1[[#This Row],[sexo]],$U$2:$U$3)</f>
        <v>0.52</v>
      </c>
      <c r="J215" s="1">
        <f>SUMIF($M$2:$M$4,Sheet1[[#This Row],[municipio]],$R$2:$R$4)</f>
        <v>0.69345147095967985</v>
      </c>
      <c r="K215" s="1">
        <f>PRODUCT(Sheet1[[#This Row],[pond_sex]],Sheet1[[#This Row],[pond_mun]])</f>
        <v>0.36059476489903353</v>
      </c>
    </row>
    <row r="216" spans="1:11" x14ac:dyDescent="0.25">
      <c r="A216" t="s">
        <v>8</v>
      </c>
      <c r="B216">
        <v>39073</v>
      </c>
      <c r="C216" t="s">
        <v>40</v>
      </c>
      <c r="D216" t="s">
        <v>35</v>
      </c>
      <c r="E216" t="s">
        <v>5</v>
      </c>
      <c r="F216" t="s">
        <v>11</v>
      </c>
      <c r="G216" t="s">
        <v>10</v>
      </c>
      <c r="H216" t="s">
        <v>15</v>
      </c>
      <c r="I216" s="1">
        <f>SUMIF($T$2:$T$3,Sheet1[[#This Row],[sexo]],$U$2:$U$3)</f>
        <v>0.52</v>
      </c>
      <c r="J216" s="1">
        <f>SUMIF($M$2:$M$4,Sheet1[[#This Row],[municipio]],$R$2:$R$4)</f>
        <v>0.69345147095967985</v>
      </c>
      <c r="K216" s="1">
        <f>PRODUCT(Sheet1[[#This Row],[pond_sex]],Sheet1[[#This Row],[pond_mun]])</f>
        <v>0.36059476489903353</v>
      </c>
    </row>
    <row r="217" spans="1:11" x14ac:dyDescent="0.25">
      <c r="A217" t="s">
        <v>4</v>
      </c>
      <c r="B217">
        <v>39022</v>
      </c>
      <c r="C217" t="s">
        <v>40</v>
      </c>
      <c r="D217" t="s">
        <v>35</v>
      </c>
      <c r="E217" t="s">
        <v>5</v>
      </c>
      <c r="F217" t="s">
        <v>39</v>
      </c>
      <c r="G217" t="s">
        <v>11</v>
      </c>
      <c r="H217" t="s">
        <v>7</v>
      </c>
      <c r="I217" s="1">
        <f>SUMIF($T$2:$T$3,Sheet1[[#This Row],[sexo]],$U$2:$U$3)</f>
        <v>0.48</v>
      </c>
      <c r="J217" s="1">
        <f>SUMIF($M$2:$M$4,Sheet1[[#This Row],[municipio]],$R$2:$R$4)</f>
        <v>0.69345147095967985</v>
      </c>
      <c r="K217" s="1">
        <f>PRODUCT(Sheet1[[#This Row],[pond_sex]],Sheet1[[#This Row],[pond_mun]])</f>
        <v>0.33285670606064632</v>
      </c>
    </row>
    <row r="218" spans="1:11" x14ac:dyDescent="0.25">
      <c r="A218" t="s">
        <v>8</v>
      </c>
      <c r="B218">
        <v>39020</v>
      </c>
      <c r="C218" t="s">
        <v>40</v>
      </c>
      <c r="D218" t="s">
        <v>35</v>
      </c>
      <c r="E218" t="s">
        <v>9</v>
      </c>
      <c r="F218" t="s">
        <v>11</v>
      </c>
      <c r="G218" t="s">
        <v>6</v>
      </c>
      <c r="H218" t="s">
        <v>7</v>
      </c>
      <c r="I218" s="1">
        <f>SUMIF($T$2:$T$3,Sheet1[[#This Row],[sexo]],$U$2:$U$3)</f>
        <v>0.52</v>
      </c>
      <c r="J218" s="1">
        <f>SUMIF($M$2:$M$4,Sheet1[[#This Row],[municipio]],$R$2:$R$4)</f>
        <v>0.69345147095967985</v>
      </c>
      <c r="K218" s="1">
        <f>PRODUCT(Sheet1[[#This Row],[pond_sex]],Sheet1[[#This Row],[pond_mun]])</f>
        <v>0.36059476489903353</v>
      </c>
    </row>
    <row r="219" spans="1:11" x14ac:dyDescent="0.25">
      <c r="A219" t="s">
        <v>8</v>
      </c>
      <c r="B219">
        <v>39070</v>
      </c>
      <c r="C219" t="s">
        <v>40</v>
      </c>
      <c r="D219" t="s">
        <v>35</v>
      </c>
      <c r="E219" t="s">
        <v>9</v>
      </c>
      <c r="F219" t="s">
        <v>39</v>
      </c>
      <c r="G219" t="s">
        <v>6</v>
      </c>
      <c r="H219" t="s">
        <v>7</v>
      </c>
      <c r="I219" s="1">
        <f>SUMIF($T$2:$T$3,Sheet1[[#This Row],[sexo]],$U$2:$U$3)</f>
        <v>0.52</v>
      </c>
      <c r="J219" s="1">
        <f>SUMIF($M$2:$M$4,Sheet1[[#This Row],[municipio]],$R$2:$R$4)</f>
        <v>0.69345147095967985</v>
      </c>
      <c r="K219" s="1">
        <f>PRODUCT(Sheet1[[#This Row],[pond_sex]],Sheet1[[#This Row],[pond_mun]])</f>
        <v>0.36059476489903353</v>
      </c>
    </row>
    <row r="220" spans="1:11" x14ac:dyDescent="0.25">
      <c r="A220" t="s">
        <v>8</v>
      </c>
      <c r="B220">
        <v>39074</v>
      </c>
      <c r="C220" t="s">
        <v>40</v>
      </c>
      <c r="D220" t="s">
        <v>35</v>
      </c>
      <c r="E220" t="s">
        <v>13</v>
      </c>
      <c r="F220" t="s">
        <v>11</v>
      </c>
      <c r="G220" t="s">
        <v>6</v>
      </c>
      <c r="H220" t="s">
        <v>7</v>
      </c>
      <c r="I220" s="1">
        <f>SUMIF($T$2:$T$3,Sheet1[[#This Row],[sexo]],$U$2:$U$3)</f>
        <v>0.52</v>
      </c>
      <c r="J220" s="1">
        <f>SUMIF($M$2:$M$4,Sheet1[[#This Row],[municipio]],$R$2:$R$4)</f>
        <v>0.69345147095967985</v>
      </c>
      <c r="K220" s="1">
        <f>PRODUCT(Sheet1[[#This Row],[pond_sex]],Sheet1[[#This Row],[pond_mun]])</f>
        <v>0.36059476489903353</v>
      </c>
    </row>
    <row r="221" spans="1:11" x14ac:dyDescent="0.25">
      <c r="A221" t="s">
        <v>8</v>
      </c>
      <c r="B221">
        <v>39015</v>
      </c>
      <c r="C221" t="s">
        <v>40</v>
      </c>
      <c r="D221" t="s">
        <v>35</v>
      </c>
      <c r="E221" t="s">
        <v>5</v>
      </c>
      <c r="F221" t="s">
        <v>11</v>
      </c>
      <c r="G221" t="s">
        <v>6</v>
      </c>
      <c r="H221" t="s">
        <v>7</v>
      </c>
      <c r="I221" s="1">
        <f>SUMIF($T$2:$T$3,Sheet1[[#This Row],[sexo]],$U$2:$U$3)</f>
        <v>0.52</v>
      </c>
      <c r="J221" s="1">
        <f>SUMIF($M$2:$M$4,Sheet1[[#This Row],[municipio]],$R$2:$R$4)</f>
        <v>0.69345147095967985</v>
      </c>
      <c r="K221" s="1">
        <f>PRODUCT(Sheet1[[#This Row],[pond_sex]],Sheet1[[#This Row],[pond_mun]])</f>
        <v>0.36059476489903353</v>
      </c>
    </row>
    <row r="222" spans="1:11" x14ac:dyDescent="0.25">
      <c r="A222" t="s">
        <v>8</v>
      </c>
      <c r="B222">
        <v>39020</v>
      </c>
      <c r="C222" t="s">
        <v>40</v>
      </c>
      <c r="D222" t="s">
        <v>35</v>
      </c>
      <c r="E222" t="s">
        <v>9</v>
      </c>
      <c r="F222" t="s">
        <v>11</v>
      </c>
      <c r="G222" t="s">
        <v>10</v>
      </c>
      <c r="H222" t="s">
        <v>15</v>
      </c>
      <c r="I222" s="1">
        <f>SUMIF($T$2:$T$3,Sheet1[[#This Row],[sexo]],$U$2:$U$3)</f>
        <v>0.52</v>
      </c>
      <c r="J222" s="1">
        <f>SUMIF($M$2:$M$4,Sheet1[[#This Row],[municipio]],$R$2:$R$4)</f>
        <v>0.69345147095967985</v>
      </c>
      <c r="K222" s="1">
        <f>PRODUCT(Sheet1[[#This Row],[pond_sex]],Sheet1[[#This Row],[pond_mun]])</f>
        <v>0.36059476489903353</v>
      </c>
    </row>
    <row r="223" spans="1:11" x14ac:dyDescent="0.25">
      <c r="A223" t="s">
        <v>8</v>
      </c>
      <c r="B223">
        <v>39026</v>
      </c>
      <c r="C223" t="s">
        <v>40</v>
      </c>
      <c r="D223" t="s">
        <v>35</v>
      </c>
      <c r="E223" t="s">
        <v>5</v>
      </c>
      <c r="F223" t="s">
        <v>38</v>
      </c>
      <c r="G223" t="s">
        <v>10</v>
      </c>
      <c r="H223" t="s">
        <v>15</v>
      </c>
      <c r="I223" s="1">
        <f>SUMIF($T$2:$T$3,Sheet1[[#This Row],[sexo]],$U$2:$U$3)</f>
        <v>0.52</v>
      </c>
      <c r="J223" s="1">
        <f>SUMIF($M$2:$M$4,Sheet1[[#This Row],[municipio]],$R$2:$R$4)</f>
        <v>0.69345147095967985</v>
      </c>
      <c r="K223" s="1">
        <f>PRODUCT(Sheet1[[#This Row],[pond_sex]],Sheet1[[#This Row],[pond_mun]])</f>
        <v>0.36059476489903353</v>
      </c>
    </row>
    <row r="224" spans="1:11" x14ac:dyDescent="0.25">
      <c r="A224" t="s">
        <v>4</v>
      </c>
      <c r="B224">
        <v>39020</v>
      </c>
      <c r="C224" t="s">
        <v>40</v>
      </c>
      <c r="D224" t="s">
        <v>35</v>
      </c>
      <c r="E224" t="s">
        <v>5</v>
      </c>
      <c r="F224" t="s">
        <v>11</v>
      </c>
      <c r="G224" t="s">
        <v>11</v>
      </c>
      <c r="H224" t="s">
        <v>7</v>
      </c>
      <c r="I224" s="1">
        <f>SUMIF($T$2:$T$3,Sheet1[[#This Row],[sexo]],$U$2:$U$3)</f>
        <v>0.48</v>
      </c>
      <c r="J224" s="1">
        <f>SUMIF($M$2:$M$4,Sheet1[[#This Row],[municipio]],$R$2:$R$4)</f>
        <v>0.69345147095967985</v>
      </c>
      <c r="K224" s="1">
        <f>PRODUCT(Sheet1[[#This Row],[pond_sex]],Sheet1[[#This Row],[pond_mun]])</f>
        <v>0.33285670606064632</v>
      </c>
    </row>
    <row r="225" spans="1:11" x14ac:dyDescent="0.25">
      <c r="A225" t="s">
        <v>8</v>
      </c>
      <c r="B225">
        <v>39020</v>
      </c>
      <c r="C225" t="s">
        <v>40</v>
      </c>
      <c r="D225" t="s">
        <v>35</v>
      </c>
      <c r="E225" t="s">
        <v>9</v>
      </c>
      <c r="F225" t="s">
        <v>36</v>
      </c>
      <c r="G225" t="s">
        <v>6</v>
      </c>
      <c r="H225" t="s">
        <v>7</v>
      </c>
      <c r="I225" s="1">
        <f>SUMIF($T$2:$T$3,Sheet1[[#This Row],[sexo]],$U$2:$U$3)</f>
        <v>0.52</v>
      </c>
      <c r="J225" s="1">
        <f>SUMIF($M$2:$M$4,Sheet1[[#This Row],[municipio]],$R$2:$R$4)</f>
        <v>0.69345147095967985</v>
      </c>
      <c r="K225" s="1">
        <f>PRODUCT(Sheet1[[#This Row],[pond_sex]],Sheet1[[#This Row],[pond_mun]])</f>
        <v>0.36059476489903353</v>
      </c>
    </row>
    <row r="226" spans="1:11" x14ac:dyDescent="0.25">
      <c r="A226" t="s">
        <v>4</v>
      </c>
      <c r="B226">
        <v>39020</v>
      </c>
      <c r="C226" t="s">
        <v>40</v>
      </c>
      <c r="D226" t="s">
        <v>35</v>
      </c>
      <c r="E226" t="s">
        <v>5</v>
      </c>
      <c r="F226" t="s">
        <v>39</v>
      </c>
      <c r="G226" t="s">
        <v>6</v>
      </c>
      <c r="H226" t="s">
        <v>15</v>
      </c>
      <c r="I226" s="1">
        <f>SUMIF($T$2:$T$3,Sheet1[[#This Row],[sexo]],$U$2:$U$3)</f>
        <v>0.48</v>
      </c>
      <c r="J226" s="1">
        <f>SUMIF($M$2:$M$4,Sheet1[[#This Row],[municipio]],$R$2:$R$4)</f>
        <v>0.69345147095967985</v>
      </c>
      <c r="K226" s="1">
        <f>PRODUCT(Sheet1[[#This Row],[pond_sex]],Sheet1[[#This Row],[pond_mun]])</f>
        <v>0.33285670606064632</v>
      </c>
    </row>
    <row r="227" spans="1:11" x14ac:dyDescent="0.25">
      <c r="A227" t="s">
        <v>4</v>
      </c>
      <c r="B227">
        <v>39044</v>
      </c>
      <c r="C227" t="s">
        <v>40</v>
      </c>
      <c r="D227" t="s">
        <v>35</v>
      </c>
      <c r="E227" t="s">
        <v>5</v>
      </c>
      <c r="F227" t="s">
        <v>39</v>
      </c>
      <c r="G227" t="s">
        <v>6</v>
      </c>
      <c r="H227" t="s">
        <v>7</v>
      </c>
      <c r="I227" s="1">
        <f>SUMIF($T$2:$T$3,Sheet1[[#This Row],[sexo]],$U$2:$U$3)</f>
        <v>0.48</v>
      </c>
      <c r="J227" s="1">
        <f>SUMIF($M$2:$M$4,Sheet1[[#This Row],[municipio]],$R$2:$R$4)</f>
        <v>0.69345147095967985</v>
      </c>
      <c r="K227" s="1">
        <f>PRODUCT(Sheet1[[#This Row],[pond_sex]],Sheet1[[#This Row],[pond_mun]])</f>
        <v>0.33285670606064632</v>
      </c>
    </row>
    <row r="228" spans="1:11" x14ac:dyDescent="0.25">
      <c r="A228" t="s">
        <v>4</v>
      </c>
      <c r="B228">
        <v>39044</v>
      </c>
      <c r="C228" t="s">
        <v>40</v>
      </c>
      <c r="D228" t="s">
        <v>35</v>
      </c>
      <c r="E228" t="s">
        <v>5</v>
      </c>
      <c r="F228" t="s">
        <v>39</v>
      </c>
      <c r="G228" t="s">
        <v>6</v>
      </c>
      <c r="H228" t="s">
        <v>15</v>
      </c>
      <c r="I228" s="1">
        <f>SUMIF($T$2:$T$3,Sheet1[[#This Row],[sexo]],$U$2:$U$3)</f>
        <v>0.48</v>
      </c>
      <c r="J228" s="1">
        <f>SUMIF($M$2:$M$4,Sheet1[[#This Row],[municipio]],$R$2:$R$4)</f>
        <v>0.69345147095967985</v>
      </c>
      <c r="K228" s="1">
        <f>PRODUCT(Sheet1[[#This Row],[pond_sex]],Sheet1[[#This Row],[pond_mun]])</f>
        <v>0.33285670606064632</v>
      </c>
    </row>
    <row r="229" spans="1:11" x14ac:dyDescent="0.25">
      <c r="A229" t="s">
        <v>8</v>
      </c>
      <c r="B229">
        <v>39018</v>
      </c>
      <c r="C229" t="s">
        <v>40</v>
      </c>
      <c r="D229" t="s">
        <v>35</v>
      </c>
      <c r="E229" t="s">
        <v>9</v>
      </c>
      <c r="F229" t="s">
        <v>11</v>
      </c>
      <c r="G229" t="s">
        <v>6</v>
      </c>
      <c r="H229" t="s">
        <v>15</v>
      </c>
      <c r="I229" s="1">
        <f>SUMIF($T$2:$T$3,Sheet1[[#This Row],[sexo]],$U$2:$U$3)</f>
        <v>0.52</v>
      </c>
      <c r="J229" s="1">
        <f>SUMIF($M$2:$M$4,Sheet1[[#This Row],[municipio]],$R$2:$R$4)</f>
        <v>0.69345147095967985</v>
      </c>
      <c r="K229" s="1">
        <f>PRODUCT(Sheet1[[#This Row],[pond_sex]],Sheet1[[#This Row],[pond_mun]])</f>
        <v>0.36059476489903353</v>
      </c>
    </row>
    <row r="230" spans="1:11" x14ac:dyDescent="0.25">
      <c r="A230" t="s">
        <v>4</v>
      </c>
      <c r="B230">
        <v>39022</v>
      </c>
      <c r="C230" t="s">
        <v>40</v>
      </c>
      <c r="D230" t="s">
        <v>35</v>
      </c>
      <c r="E230" t="s">
        <v>9</v>
      </c>
      <c r="F230" t="s">
        <v>39</v>
      </c>
      <c r="G230" t="s">
        <v>6</v>
      </c>
      <c r="H230" t="s">
        <v>7</v>
      </c>
      <c r="I230" s="1">
        <f>SUMIF($T$2:$T$3,Sheet1[[#This Row],[sexo]],$U$2:$U$3)</f>
        <v>0.48</v>
      </c>
      <c r="J230" s="1">
        <f>SUMIF($M$2:$M$4,Sheet1[[#This Row],[municipio]],$R$2:$R$4)</f>
        <v>0.69345147095967985</v>
      </c>
      <c r="K230" s="1">
        <f>PRODUCT(Sheet1[[#This Row],[pond_sex]],Sheet1[[#This Row],[pond_mun]])</f>
        <v>0.33285670606064632</v>
      </c>
    </row>
    <row r="231" spans="1:11" x14ac:dyDescent="0.25">
      <c r="A231" t="s">
        <v>8</v>
      </c>
      <c r="B231">
        <v>39060</v>
      </c>
      <c r="C231" t="s">
        <v>40</v>
      </c>
      <c r="D231" t="s">
        <v>35</v>
      </c>
      <c r="E231" t="s">
        <v>5</v>
      </c>
      <c r="F231" t="s">
        <v>36</v>
      </c>
      <c r="G231" t="s">
        <v>16</v>
      </c>
      <c r="H231" t="s">
        <v>15</v>
      </c>
      <c r="I231" s="1">
        <f>SUMIF($T$2:$T$3,Sheet1[[#This Row],[sexo]],$U$2:$U$3)</f>
        <v>0.52</v>
      </c>
      <c r="J231" s="1">
        <f>SUMIF($M$2:$M$4,Sheet1[[#This Row],[municipio]],$R$2:$R$4)</f>
        <v>0.69345147095967985</v>
      </c>
      <c r="K231" s="1">
        <f>PRODUCT(Sheet1[[#This Row],[pond_sex]],Sheet1[[#This Row],[pond_mun]])</f>
        <v>0.36059476489903353</v>
      </c>
    </row>
    <row r="232" spans="1:11" x14ac:dyDescent="0.25">
      <c r="A232" t="s">
        <v>4</v>
      </c>
      <c r="B232">
        <v>39010</v>
      </c>
      <c r="C232" t="s">
        <v>40</v>
      </c>
      <c r="D232" t="s">
        <v>35</v>
      </c>
      <c r="E232" t="s">
        <v>9</v>
      </c>
      <c r="F232" t="s">
        <v>11</v>
      </c>
      <c r="G232" t="s">
        <v>6</v>
      </c>
      <c r="H232" t="s">
        <v>7</v>
      </c>
      <c r="I232" s="1">
        <f>SUMIF($T$2:$T$3,Sheet1[[#This Row],[sexo]],$U$2:$U$3)</f>
        <v>0.48</v>
      </c>
      <c r="J232" s="1">
        <f>SUMIF($M$2:$M$4,Sheet1[[#This Row],[municipio]],$R$2:$R$4)</f>
        <v>0.69345147095967985</v>
      </c>
      <c r="K232" s="1">
        <f>PRODUCT(Sheet1[[#This Row],[pond_sex]],Sheet1[[#This Row],[pond_mun]])</f>
        <v>0.33285670606064632</v>
      </c>
    </row>
    <row r="233" spans="1:11" x14ac:dyDescent="0.25">
      <c r="A233" t="s">
        <v>8</v>
      </c>
      <c r="B233">
        <v>39010</v>
      </c>
      <c r="C233" t="s">
        <v>40</v>
      </c>
      <c r="D233" t="s">
        <v>35</v>
      </c>
      <c r="E233" t="s">
        <v>9</v>
      </c>
      <c r="F233" t="s">
        <v>39</v>
      </c>
      <c r="G233" t="s">
        <v>6</v>
      </c>
      <c r="H233" t="s">
        <v>15</v>
      </c>
      <c r="I233" s="1">
        <f>SUMIF($T$2:$T$3,Sheet1[[#This Row],[sexo]],$U$2:$U$3)</f>
        <v>0.52</v>
      </c>
      <c r="J233" s="1">
        <f>SUMIF($M$2:$M$4,Sheet1[[#This Row],[municipio]],$R$2:$R$4)</f>
        <v>0.69345147095967985</v>
      </c>
      <c r="K233" s="1">
        <f>PRODUCT(Sheet1[[#This Row],[pond_sex]],Sheet1[[#This Row],[pond_mun]])</f>
        <v>0.36059476489903353</v>
      </c>
    </row>
    <row r="234" spans="1:11" x14ac:dyDescent="0.25">
      <c r="A234" t="s">
        <v>8</v>
      </c>
      <c r="B234">
        <v>39020</v>
      </c>
      <c r="C234" t="s">
        <v>40</v>
      </c>
      <c r="D234" t="s">
        <v>35</v>
      </c>
      <c r="E234" t="s">
        <v>9</v>
      </c>
      <c r="F234" t="s">
        <v>39</v>
      </c>
      <c r="G234" t="s">
        <v>6</v>
      </c>
      <c r="H234" t="s">
        <v>15</v>
      </c>
      <c r="I234" s="1">
        <f>SUMIF($T$2:$T$3,Sheet1[[#This Row],[sexo]],$U$2:$U$3)</f>
        <v>0.52</v>
      </c>
      <c r="J234" s="1">
        <f>SUMIF($M$2:$M$4,Sheet1[[#This Row],[municipio]],$R$2:$R$4)</f>
        <v>0.69345147095967985</v>
      </c>
      <c r="K234" s="1">
        <f>PRODUCT(Sheet1[[#This Row],[pond_sex]],Sheet1[[#This Row],[pond_mun]])</f>
        <v>0.36059476489903353</v>
      </c>
    </row>
    <row r="235" spans="1:11" x14ac:dyDescent="0.25">
      <c r="A235" t="s">
        <v>8</v>
      </c>
      <c r="B235">
        <v>39079</v>
      </c>
      <c r="C235" t="s">
        <v>40</v>
      </c>
      <c r="D235" t="s">
        <v>35</v>
      </c>
      <c r="E235" t="s">
        <v>9</v>
      </c>
      <c r="F235" t="s">
        <v>39</v>
      </c>
      <c r="G235" t="s">
        <v>6</v>
      </c>
      <c r="H235" t="s">
        <v>15</v>
      </c>
      <c r="I235" s="1">
        <f>SUMIF($T$2:$T$3,Sheet1[[#This Row],[sexo]],$U$2:$U$3)</f>
        <v>0.52</v>
      </c>
      <c r="J235" s="1">
        <f>SUMIF($M$2:$M$4,Sheet1[[#This Row],[municipio]],$R$2:$R$4)</f>
        <v>0.69345147095967985</v>
      </c>
      <c r="K235" s="1">
        <f>PRODUCT(Sheet1[[#This Row],[pond_sex]],Sheet1[[#This Row],[pond_mun]])</f>
        <v>0.36059476489903353</v>
      </c>
    </row>
    <row r="236" spans="1:11" x14ac:dyDescent="0.25">
      <c r="A236" t="s">
        <v>8</v>
      </c>
      <c r="B236">
        <v>39020</v>
      </c>
      <c r="C236" t="s">
        <v>40</v>
      </c>
      <c r="D236" t="s">
        <v>35</v>
      </c>
      <c r="E236" t="s">
        <v>5</v>
      </c>
      <c r="F236" t="s">
        <v>39</v>
      </c>
      <c r="G236" t="s">
        <v>6</v>
      </c>
      <c r="H236" t="s">
        <v>15</v>
      </c>
      <c r="I236" s="1">
        <f>SUMIF($T$2:$T$3,Sheet1[[#This Row],[sexo]],$U$2:$U$3)</f>
        <v>0.52</v>
      </c>
      <c r="J236" s="1">
        <f>SUMIF($M$2:$M$4,Sheet1[[#This Row],[municipio]],$R$2:$R$4)</f>
        <v>0.69345147095967985</v>
      </c>
      <c r="K236" s="1">
        <f>PRODUCT(Sheet1[[#This Row],[pond_sex]],Sheet1[[#This Row],[pond_mun]])</f>
        <v>0.36059476489903353</v>
      </c>
    </row>
    <row r="237" spans="1:11" x14ac:dyDescent="0.25">
      <c r="A237" t="s">
        <v>4</v>
      </c>
      <c r="B237">
        <v>39025</v>
      </c>
      <c r="C237" t="s">
        <v>40</v>
      </c>
      <c r="D237" t="s">
        <v>35</v>
      </c>
      <c r="E237" t="s">
        <v>9</v>
      </c>
      <c r="F237" t="s">
        <v>39</v>
      </c>
      <c r="G237" t="s">
        <v>6</v>
      </c>
      <c r="H237" t="s">
        <v>7</v>
      </c>
      <c r="I237" s="1">
        <f>SUMIF($T$2:$T$3,Sheet1[[#This Row],[sexo]],$U$2:$U$3)</f>
        <v>0.48</v>
      </c>
      <c r="J237" s="1">
        <f>SUMIF($M$2:$M$4,Sheet1[[#This Row],[municipio]],$R$2:$R$4)</f>
        <v>0.69345147095967985</v>
      </c>
      <c r="K237" s="1">
        <f>PRODUCT(Sheet1[[#This Row],[pond_sex]],Sheet1[[#This Row],[pond_mun]])</f>
        <v>0.33285670606064632</v>
      </c>
    </row>
    <row r="238" spans="1:11" x14ac:dyDescent="0.25">
      <c r="A238" t="s">
        <v>8</v>
      </c>
      <c r="B238">
        <v>39036</v>
      </c>
      <c r="C238" t="s">
        <v>40</v>
      </c>
      <c r="D238" t="s">
        <v>35</v>
      </c>
      <c r="E238" t="s">
        <v>13</v>
      </c>
      <c r="F238" t="s">
        <v>37</v>
      </c>
      <c r="G238" t="s">
        <v>14</v>
      </c>
      <c r="H238" t="s">
        <v>15</v>
      </c>
      <c r="I238" s="1">
        <f>SUMIF($T$2:$T$3,Sheet1[[#This Row],[sexo]],$U$2:$U$3)</f>
        <v>0.52</v>
      </c>
      <c r="J238" s="1">
        <f>SUMIF($M$2:$M$4,Sheet1[[#This Row],[municipio]],$R$2:$R$4)</f>
        <v>0.69345147095967985</v>
      </c>
      <c r="K238" s="1">
        <f>PRODUCT(Sheet1[[#This Row],[pond_sex]],Sheet1[[#This Row],[pond_mun]])</f>
        <v>0.36059476489903353</v>
      </c>
    </row>
    <row r="239" spans="1:11" x14ac:dyDescent="0.25">
      <c r="A239" t="s">
        <v>4</v>
      </c>
      <c r="B239">
        <v>39070</v>
      </c>
      <c r="C239" t="s">
        <v>40</v>
      </c>
      <c r="D239" t="s">
        <v>35</v>
      </c>
      <c r="E239" t="s">
        <v>5</v>
      </c>
      <c r="F239" t="s">
        <v>39</v>
      </c>
      <c r="G239" t="s">
        <v>6</v>
      </c>
      <c r="H239" t="s">
        <v>7</v>
      </c>
      <c r="I239" s="1">
        <f>SUMIF($T$2:$T$3,Sheet1[[#This Row],[sexo]],$U$2:$U$3)</f>
        <v>0.48</v>
      </c>
      <c r="J239" s="1">
        <f>SUMIF($M$2:$M$4,Sheet1[[#This Row],[municipio]],$R$2:$R$4)</f>
        <v>0.69345147095967985</v>
      </c>
      <c r="K239" s="1">
        <f>PRODUCT(Sheet1[[#This Row],[pond_sex]],Sheet1[[#This Row],[pond_mun]])</f>
        <v>0.33285670606064632</v>
      </c>
    </row>
    <row r="240" spans="1:11" x14ac:dyDescent="0.25">
      <c r="A240" t="s">
        <v>4</v>
      </c>
      <c r="B240">
        <v>39074</v>
      </c>
      <c r="C240" t="s">
        <v>40</v>
      </c>
      <c r="D240" t="s">
        <v>35</v>
      </c>
      <c r="E240" t="s">
        <v>9</v>
      </c>
      <c r="F240" t="s">
        <v>39</v>
      </c>
      <c r="G240" t="s">
        <v>11</v>
      </c>
      <c r="H240" t="s">
        <v>15</v>
      </c>
      <c r="I240" s="1">
        <f>SUMIF($T$2:$T$3,Sheet1[[#This Row],[sexo]],$U$2:$U$3)</f>
        <v>0.48</v>
      </c>
      <c r="J240" s="1">
        <f>SUMIF($M$2:$M$4,Sheet1[[#This Row],[municipio]],$R$2:$R$4)</f>
        <v>0.69345147095967985</v>
      </c>
      <c r="K240" s="1">
        <f>PRODUCT(Sheet1[[#This Row],[pond_sex]],Sheet1[[#This Row],[pond_mun]])</f>
        <v>0.33285670606064632</v>
      </c>
    </row>
    <row r="241" spans="1:11" x14ac:dyDescent="0.25">
      <c r="A241" t="s">
        <v>8</v>
      </c>
      <c r="B241">
        <v>39025</v>
      </c>
      <c r="C241" t="s">
        <v>40</v>
      </c>
      <c r="D241" t="s">
        <v>35</v>
      </c>
      <c r="E241" t="s">
        <v>5</v>
      </c>
      <c r="F241" t="s">
        <v>11</v>
      </c>
      <c r="G241" t="s">
        <v>14</v>
      </c>
      <c r="H241" t="s">
        <v>7</v>
      </c>
      <c r="I241" s="1">
        <f>SUMIF($T$2:$T$3,Sheet1[[#This Row],[sexo]],$U$2:$U$3)</f>
        <v>0.52</v>
      </c>
      <c r="J241" s="1">
        <f>SUMIF($M$2:$M$4,Sheet1[[#This Row],[municipio]],$R$2:$R$4)</f>
        <v>0.69345147095967985</v>
      </c>
      <c r="K241" s="1">
        <f>PRODUCT(Sheet1[[#This Row],[pond_sex]],Sheet1[[#This Row],[pond_mun]])</f>
        <v>0.36059476489903353</v>
      </c>
    </row>
    <row r="242" spans="1:11" x14ac:dyDescent="0.25">
      <c r="A242" t="s">
        <v>8</v>
      </c>
      <c r="B242">
        <v>39028</v>
      </c>
      <c r="C242" t="s">
        <v>40</v>
      </c>
      <c r="D242" t="s">
        <v>35</v>
      </c>
      <c r="E242" t="s">
        <v>9</v>
      </c>
      <c r="F242" t="s">
        <v>36</v>
      </c>
      <c r="G242" t="s">
        <v>16</v>
      </c>
      <c r="H242" t="s">
        <v>15</v>
      </c>
      <c r="I242" s="1">
        <f>SUMIF($T$2:$T$3,Sheet1[[#This Row],[sexo]],$U$2:$U$3)</f>
        <v>0.52</v>
      </c>
      <c r="J242" s="1">
        <f>SUMIF($M$2:$M$4,Sheet1[[#This Row],[municipio]],$R$2:$R$4)</f>
        <v>0.69345147095967985</v>
      </c>
      <c r="K242" s="1">
        <f>PRODUCT(Sheet1[[#This Row],[pond_sex]],Sheet1[[#This Row],[pond_mun]])</f>
        <v>0.36059476489903353</v>
      </c>
    </row>
    <row r="243" spans="1:11" x14ac:dyDescent="0.25">
      <c r="A243" t="s">
        <v>4</v>
      </c>
      <c r="B243">
        <v>39096</v>
      </c>
      <c r="C243" t="s">
        <v>40</v>
      </c>
      <c r="D243" t="s">
        <v>35</v>
      </c>
      <c r="E243" t="s">
        <v>13</v>
      </c>
      <c r="F243" t="s">
        <v>39</v>
      </c>
      <c r="G243" t="s">
        <v>6</v>
      </c>
      <c r="H243" t="s">
        <v>15</v>
      </c>
      <c r="I243" s="1">
        <f>SUMIF($T$2:$T$3,Sheet1[[#This Row],[sexo]],$U$2:$U$3)</f>
        <v>0.48</v>
      </c>
      <c r="J243" s="1">
        <f>SUMIF($M$2:$M$4,Sheet1[[#This Row],[municipio]],$R$2:$R$4)</f>
        <v>0.69345147095967985</v>
      </c>
      <c r="K243" s="1">
        <f>PRODUCT(Sheet1[[#This Row],[pond_sex]],Sheet1[[#This Row],[pond_mun]])</f>
        <v>0.33285670606064632</v>
      </c>
    </row>
    <row r="244" spans="1:11" x14ac:dyDescent="0.25">
      <c r="A244" t="s">
        <v>8</v>
      </c>
      <c r="B244">
        <v>39074</v>
      </c>
      <c r="C244" t="s">
        <v>40</v>
      </c>
      <c r="D244" t="s">
        <v>35</v>
      </c>
      <c r="E244" t="s">
        <v>9</v>
      </c>
      <c r="F244" t="s">
        <v>11</v>
      </c>
      <c r="G244" t="s">
        <v>6</v>
      </c>
      <c r="H244" t="s">
        <v>7</v>
      </c>
      <c r="I244" s="1">
        <f>SUMIF($T$2:$T$3,Sheet1[[#This Row],[sexo]],$U$2:$U$3)</f>
        <v>0.52</v>
      </c>
      <c r="J244" s="1">
        <f>SUMIF($M$2:$M$4,Sheet1[[#This Row],[municipio]],$R$2:$R$4)</f>
        <v>0.69345147095967985</v>
      </c>
      <c r="K244" s="1">
        <f>PRODUCT(Sheet1[[#This Row],[pond_sex]],Sheet1[[#This Row],[pond_mun]])</f>
        <v>0.36059476489903353</v>
      </c>
    </row>
    <row r="245" spans="1:11" x14ac:dyDescent="0.25">
      <c r="A245" t="s">
        <v>8</v>
      </c>
      <c r="B245">
        <v>39036</v>
      </c>
      <c r="C245" t="s">
        <v>40</v>
      </c>
      <c r="D245" t="s">
        <v>35</v>
      </c>
      <c r="E245" t="s">
        <v>9</v>
      </c>
      <c r="F245" t="s">
        <v>11</v>
      </c>
      <c r="G245" t="s">
        <v>6</v>
      </c>
      <c r="H245" t="s">
        <v>15</v>
      </c>
      <c r="I245" s="1">
        <f>SUMIF($T$2:$T$3,Sheet1[[#This Row],[sexo]],$U$2:$U$3)</f>
        <v>0.52</v>
      </c>
      <c r="J245" s="1">
        <f>SUMIF($M$2:$M$4,Sheet1[[#This Row],[municipio]],$R$2:$R$4)</f>
        <v>0.69345147095967985</v>
      </c>
      <c r="K245" s="1">
        <f>PRODUCT(Sheet1[[#This Row],[pond_sex]],Sheet1[[#This Row],[pond_mun]])</f>
        <v>0.36059476489903353</v>
      </c>
    </row>
    <row r="246" spans="1:11" x14ac:dyDescent="0.25">
      <c r="A246" t="s">
        <v>8</v>
      </c>
      <c r="B246">
        <v>39074</v>
      </c>
      <c r="C246" t="s">
        <v>40</v>
      </c>
      <c r="D246" t="s">
        <v>35</v>
      </c>
      <c r="E246" t="s">
        <v>9</v>
      </c>
      <c r="F246" t="s">
        <v>37</v>
      </c>
      <c r="G246" t="s">
        <v>14</v>
      </c>
      <c r="H246" t="s">
        <v>7</v>
      </c>
      <c r="I246" s="1">
        <f>SUMIF($T$2:$T$3,Sheet1[[#This Row],[sexo]],$U$2:$U$3)</f>
        <v>0.52</v>
      </c>
      <c r="J246" s="1">
        <f>SUMIF($M$2:$M$4,Sheet1[[#This Row],[municipio]],$R$2:$R$4)</f>
        <v>0.69345147095967985</v>
      </c>
      <c r="K246" s="1">
        <f>PRODUCT(Sheet1[[#This Row],[pond_sex]],Sheet1[[#This Row],[pond_mun]])</f>
        <v>0.36059476489903353</v>
      </c>
    </row>
    <row r="247" spans="1:11" x14ac:dyDescent="0.25">
      <c r="A247" t="s">
        <v>8</v>
      </c>
      <c r="B247">
        <v>39036</v>
      </c>
      <c r="C247" t="s">
        <v>40</v>
      </c>
      <c r="D247" t="s">
        <v>35</v>
      </c>
      <c r="E247" t="s">
        <v>5</v>
      </c>
      <c r="F247" t="s">
        <v>11</v>
      </c>
      <c r="G247" t="s">
        <v>10</v>
      </c>
      <c r="H247" t="s">
        <v>15</v>
      </c>
      <c r="I247" s="1">
        <f>SUMIF($T$2:$T$3,Sheet1[[#This Row],[sexo]],$U$2:$U$3)</f>
        <v>0.52</v>
      </c>
      <c r="J247" s="1">
        <f>SUMIF($M$2:$M$4,Sheet1[[#This Row],[municipio]],$R$2:$R$4)</f>
        <v>0.69345147095967985</v>
      </c>
      <c r="K247" s="1">
        <f>PRODUCT(Sheet1[[#This Row],[pond_sex]],Sheet1[[#This Row],[pond_mun]])</f>
        <v>0.36059476489903353</v>
      </c>
    </row>
    <row r="248" spans="1:11" x14ac:dyDescent="0.25">
      <c r="A248" t="s">
        <v>4</v>
      </c>
      <c r="B248">
        <v>39060</v>
      </c>
      <c r="C248" t="s">
        <v>40</v>
      </c>
      <c r="D248" t="s">
        <v>35</v>
      </c>
      <c r="E248" t="s">
        <v>5</v>
      </c>
      <c r="F248" t="s">
        <v>37</v>
      </c>
      <c r="G248" t="s">
        <v>14</v>
      </c>
      <c r="H248" t="s">
        <v>7</v>
      </c>
      <c r="I248" s="1">
        <f>SUMIF($T$2:$T$3,Sheet1[[#This Row],[sexo]],$U$2:$U$3)</f>
        <v>0.48</v>
      </c>
      <c r="J248" s="1">
        <f>SUMIF($M$2:$M$4,Sheet1[[#This Row],[municipio]],$R$2:$R$4)</f>
        <v>0.69345147095967985</v>
      </c>
      <c r="K248" s="1">
        <f>PRODUCT(Sheet1[[#This Row],[pond_sex]],Sheet1[[#This Row],[pond_mun]])</f>
        <v>0.33285670606064632</v>
      </c>
    </row>
    <row r="249" spans="1:11" x14ac:dyDescent="0.25">
      <c r="A249" t="s">
        <v>4</v>
      </c>
      <c r="B249">
        <v>39036</v>
      </c>
      <c r="C249" t="s">
        <v>40</v>
      </c>
      <c r="D249" t="s">
        <v>35</v>
      </c>
      <c r="E249" t="s">
        <v>5</v>
      </c>
      <c r="F249" t="s">
        <v>39</v>
      </c>
      <c r="G249" t="s">
        <v>6</v>
      </c>
      <c r="H249" t="s">
        <v>7</v>
      </c>
      <c r="I249" s="1">
        <f>SUMIF($T$2:$T$3,Sheet1[[#This Row],[sexo]],$U$2:$U$3)</f>
        <v>0.48</v>
      </c>
      <c r="J249" s="1">
        <f>SUMIF($M$2:$M$4,Sheet1[[#This Row],[municipio]],$R$2:$R$4)</f>
        <v>0.69345147095967985</v>
      </c>
      <c r="K249" s="1">
        <f>PRODUCT(Sheet1[[#This Row],[pond_sex]],Sheet1[[#This Row],[pond_mun]])</f>
        <v>0.33285670606064632</v>
      </c>
    </row>
    <row r="250" spans="1:11" x14ac:dyDescent="0.25">
      <c r="A250" t="s">
        <v>8</v>
      </c>
      <c r="B250">
        <v>39056</v>
      </c>
      <c r="C250" t="s">
        <v>40</v>
      </c>
      <c r="D250" t="s">
        <v>35</v>
      </c>
      <c r="E250" t="s">
        <v>13</v>
      </c>
      <c r="F250" t="s">
        <v>11</v>
      </c>
      <c r="G250" t="s">
        <v>6</v>
      </c>
      <c r="H250" t="s">
        <v>15</v>
      </c>
      <c r="I250" s="1">
        <f>SUMIF($T$2:$T$3,Sheet1[[#This Row],[sexo]],$U$2:$U$3)</f>
        <v>0.52</v>
      </c>
      <c r="J250" s="1">
        <f>SUMIF($M$2:$M$4,Sheet1[[#This Row],[municipio]],$R$2:$R$4)</f>
        <v>0.69345147095967985</v>
      </c>
      <c r="K250" s="1">
        <f>PRODUCT(Sheet1[[#This Row],[pond_sex]],Sheet1[[#This Row],[pond_mun]])</f>
        <v>0.36059476489903353</v>
      </c>
    </row>
    <row r="251" spans="1:11" x14ac:dyDescent="0.25">
      <c r="A251" t="s">
        <v>8</v>
      </c>
      <c r="B251">
        <v>39047</v>
      </c>
      <c r="C251" t="s">
        <v>40</v>
      </c>
      <c r="D251" t="s">
        <v>35</v>
      </c>
      <c r="E251" t="s">
        <v>9</v>
      </c>
      <c r="F251" t="s">
        <v>39</v>
      </c>
      <c r="G251" t="s">
        <v>11</v>
      </c>
      <c r="H251" t="s">
        <v>7</v>
      </c>
      <c r="I251" s="1">
        <f>SUMIF($T$2:$T$3,Sheet1[[#This Row],[sexo]],$U$2:$U$3)</f>
        <v>0.52</v>
      </c>
      <c r="J251" s="1">
        <f>SUMIF($M$2:$M$4,Sheet1[[#This Row],[municipio]],$R$2:$R$4)</f>
        <v>0.69345147095967985</v>
      </c>
      <c r="K251" s="1">
        <f>PRODUCT(Sheet1[[#This Row],[pond_sex]],Sheet1[[#This Row],[pond_mun]])</f>
        <v>0.36059476489903353</v>
      </c>
    </row>
    <row r="252" spans="1:11" x14ac:dyDescent="0.25">
      <c r="A252" t="s">
        <v>8</v>
      </c>
      <c r="B252">
        <v>39020</v>
      </c>
      <c r="C252" t="s">
        <v>40</v>
      </c>
      <c r="D252" t="s">
        <v>35</v>
      </c>
      <c r="E252" t="s">
        <v>13</v>
      </c>
      <c r="F252" t="s">
        <v>39</v>
      </c>
      <c r="G252" t="s">
        <v>6</v>
      </c>
      <c r="H252" t="s">
        <v>15</v>
      </c>
      <c r="I252" s="1">
        <f>SUMIF($T$2:$T$3,Sheet1[[#This Row],[sexo]],$U$2:$U$3)</f>
        <v>0.52</v>
      </c>
      <c r="J252" s="1">
        <f>SUMIF($M$2:$M$4,Sheet1[[#This Row],[municipio]],$R$2:$R$4)</f>
        <v>0.69345147095967985</v>
      </c>
      <c r="K252" s="1">
        <f>PRODUCT(Sheet1[[#This Row],[pond_sex]],Sheet1[[#This Row],[pond_mun]])</f>
        <v>0.36059476489903353</v>
      </c>
    </row>
    <row r="253" spans="1:11" x14ac:dyDescent="0.25">
      <c r="A253" t="s">
        <v>8</v>
      </c>
      <c r="B253">
        <v>39022</v>
      </c>
      <c r="C253" t="s">
        <v>40</v>
      </c>
      <c r="D253" t="s">
        <v>35</v>
      </c>
      <c r="E253" t="s">
        <v>5</v>
      </c>
      <c r="F253" t="s">
        <v>11</v>
      </c>
      <c r="G253" t="s">
        <v>11</v>
      </c>
      <c r="H253" t="s">
        <v>7</v>
      </c>
      <c r="I253" s="1">
        <f>SUMIF($T$2:$T$3,Sheet1[[#This Row],[sexo]],$U$2:$U$3)</f>
        <v>0.52</v>
      </c>
      <c r="J253" s="1">
        <f>SUMIF($M$2:$M$4,Sheet1[[#This Row],[municipio]],$R$2:$R$4)</f>
        <v>0.69345147095967985</v>
      </c>
      <c r="K253" s="1">
        <f>PRODUCT(Sheet1[[#This Row],[pond_sex]],Sheet1[[#This Row],[pond_mun]])</f>
        <v>0.36059476489903353</v>
      </c>
    </row>
    <row r="254" spans="1:11" x14ac:dyDescent="0.25">
      <c r="A254" t="s">
        <v>8</v>
      </c>
      <c r="B254">
        <v>39101</v>
      </c>
      <c r="C254" t="s">
        <v>40</v>
      </c>
      <c r="D254" t="s">
        <v>35</v>
      </c>
      <c r="E254" t="s">
        <v>9</v>
      </c>
      <c r="F254" t="s">
        <v>39</v>
      </c>
      <c r="G254" t="s">
        <v>17</v>
      </c>
      <c r="H254" t="s">
        <v>7</v>
      </c>
      <c r="I254" s="1">
        <f>SUMIF($T$2:$T$3,Sheet1[[#This Row],[sexo]],$U$2:$U$3)</f>
        <v>0.52</v>
      </c>
      <c r="J254" s="1">
        <f>SUMIF($M$2:$M$4,Sheet1[[#This Row],[municipio]],$R$2:$R$4)</f>
        <v>0.69345147095967985</v>
      </c>
      <c r="K254" s="1">
        <f>PRODUCT(Sheet1[[#This Row],[pond_sex]],Sheet1[[#This Row],[pond_mun]])</f>
        <v>0.36059476489903353</v>
      </c>
    </row>
    <row r="255" spans="1:11" x14ac:dyDescent="0.25">
      <c r="A255" t="s">
        <v>4</v>
      </c>
      <c r="B255">
        <v>39056</v>
      </c>
      <c r="C255" t="s">
        <v>40</v>
      </c>
      <c r="D255" t="s">
        <v>35</v>
      </c>
      <c r="E255" t="s">
        <v>9</v>
      </c>
      <c r="F255" t="s">
        <v>11</v>
      </c>
      <c r="G255" t="s">
        <v>14</v>
      </c>
      <c r="H255" t="s">
        <v>15</v>
      </c>
      <c r="I255" s="1">
        <f>SUMIF($T$2:$T$3,Sheet1[[#This Row],[sexo]],$U$2:$U$3)</f>
        <v>0.48</v>
      </c>
      <c r="J255" s="1">
        <f>SUMIF($M$2:$M$4,Sheet1[[#This Row],[municipio]],$R$2:$R$4)</f>
        <v>0.69345147095967985</v>
      </c>
      <c r="K255" s="1">
        <f>PRODUCT(Sheet1[[#This Row],[pond_sex]],Sheet1[[#This Row],[pond_mun]])</f>
        <v>0.33285670606064632</v>
      </c>
    </row>
    <row r="256" spans="1:11" x14ac:dyDescent="0.25">
      <c r="A256" t="s">
        <v>4</v>
      </c>
      <c r="B256">
        <v>39022</v>
      </c>
      <c r="C256" t="s">
        <v>40</v>
      </c>
      <c r="D256" t="s">
        <v>35</v>
      </c>
      <c r="E256" t="s">
        <v>9</v>
      </c>
      <c r="F256" t="s">
        <v>39</v>
      </c>
      <c r="G256" t="s">
        <v>11</v>
      </c>
      <c r="H256" t="s">
        <v>15</v>
      </c>
      <c r="I256" s="1">
        <f>SUMIF($T$2:$T$3,Sheet1[[#This Row],[sexo]],$U$2:$U$3)</f>
        <v>0.48</v>
      </c>
      <c r="J256" s="1">
        <f>SUMIF($M$2:$M$4,Sheet1[[#This Row],[municipio]],$R$2:$R$4)</f>
        <v>0.69345147095967985</v>
      </c>
      <c r="K256" s="1">
        <f>PRODUCT(Sheet1[[#This Row],[pond_sex]],Sheet1[[#This Row],[pond_mun]])</f>
        <v>0.33285670606064632</v>
      </c>
    </row>
    <row r="257" spans="1:11" x14ac:dyDescent="0.25">
      <c r="A257" t="s">
        <v>8</v>
      </c>
      <c r="B257">
        <v>39030</v>
      </c>
      <c r="C257" t="s">
        <v>40</v>
      </c>
      <c r="D257" t="s">
        <v>35</v>
      </c>
      <c r="E257" t="s">
        <v>9</v>
      </c>
      <c r="F257" t="s">
        <v>38</v>
      </c>
      <c r="G257" t="s">
        <v>10</v>
      </c>
      <c r="H257" t="s">
        <v>15</v>
      </c>
      <c r="I257" s="1">
        <f>SUMIF($T$2:$T$3,Sheet1[[#This Row],[sexo]],$U$2:$U$3)</f>
        <v>0.52</v>
      </c>
      <c r="J257" s="1">
        <f>SUMIF($M$2:$M$4,Sheet1[[#This Row],[municipio]],$R$2:$R$4)</f>
        <v>0.69345147095967985</v>
      </c>
      <c r="K257" s="1">
        <f>PRODUCT(Sheet1[[#This Row],[pond_sex]],Sheet1[[#This Row],[pond_mun]])</f>
        <v>0.36059476489903353</v>
      </c>
    </row>
    <row r="258" spans="1:11" x14ac:dyDescent="0.25">
      <c r="A258" t="s">
        <v>4</v>
      </c>
      <c r="B258">
        <v>39030</v>
      </c>
      <c r="C258" t="s">
        <v>40</v>
      </c>
      <c r="D258" t="s">
        <v>35</v>
      </c>
      <c r="E258" t="s">
        <v>9</v>
      </c>
      <c r="F258" t="s">
        <v>39</v>
      </c>
      <c r="G258" t="s">
        <v>17</v>
      </c>
      <c r="H258" t="s">
        <v>15</v>
      </c>
      <c r="I258" s="1">
        <f>SUMIF($T$2:$T$3,Sheet1[[#This Row],[sexo]],$U$2:$U$3)</f>
        <v>0.48</v>
      </c>
      <c r="J258" s="1">
        <f>SUMIF($M$2:$M$4,Sheet1[[#This Row],[municipio]],$R$2:$R$4)</f>
        <v>0.69345147095967985</v>
      </c>
      <c r="K258" s="1">
        <f>PRODUCT(Sheet1[[#This Row],[pond_sex]],Sheet1[[#This Row],[pond_mun]])</f>
        <v>0.33285670606064632</v>
      </c>
    </row>
    <row r="259" spans="1:11" x14ac:dyDescent="0.25">
      <c r="A259" t="s">
        <v>4</v>
      </c>
      <c r="B259">
        <v>39018</v>
      </c>
      <c r="C259" t="s">
        <v>40</v>
      </c>
      <c r="D259" t="s">
        <v>35</v>
      </c>
      <c r="E259" t="s">
        <v>13</v>
      </c>
      <c r="F259" t="s">
        <v>36</v>
      </c>
      <c r="G259" t="s">
        <v>16</v>
      </c>
      <c r="H259" t="s">
        <v>7</v>
      </c>
      <c r="I259" s="1">
        <f>SUMIF($T$2:$T$3,Sheet1[[#This Row],[sexo]],$U$2:$U$3)</f>
        <v>0.48</v>
      </c>
      <c r="J259" s="1">
        <f>SUMIF($M$2:$M$4,Sheet1[[#This Row],[municipio]],$R$2:$R$4)</f>
        <v>0.69345147095967985</v>
      </c>
      <c r="K259" s="1">
        <f>PRODUCT(Sheet1[[#This Row],[pond_sex]],Sheet1[[#This Row],[pond_mun]])</f>
        <v>0.33285670606064632</v>
      </c>
    </row>
    <row r="260" spans="1:11" x14ac:dyDescent="0.25">
      <c r="A260" t="s">
        <v>4</v>
      </c>
      <c r="B260">
        <v>39043</v>
      </c>
      <c r="C260" t="s">
        <v>40</v>
      </c>
      <c r="D260" t="s">
        <v>35</v>
      </c>
      <c r="E260" t="s">
        <v>5</v>
      </c>
      <c r="F260" t="s">
        <v>11</v>
      </c>
      <c r="G260" t="s">
        <v>6</v>
      </c>
      <c r="H260" t="s">
        <v>7</v>
      </c>
      <c r="I260" s="1">
        <f>SUMIF($T$2:$T$3,Sheet1[[#This Row],[sexo]],$U$2:$U$3)</f>
        <v>0.48</v>
      </c>
      <c r="J260" s="1">
        <f>SUMIF($M$2:$M$4,Sheet1[[#This Row],[municipio]],$R$2:$R$4)</f>
        <v>0.69345147095967985</v>
      </c>
      <c r="K260" s="1">
        <f>PRODUCT(Sheet1[[#This Row],[pond_sex]],Sheet1[[#This Row],[pond_mun]])</f>
        <v>0.33285670606064632</v>
      </c>
    </row>
    <row r="261" spans="1:11" x14ac:dyDescent="0.25">
      <c r="A261" t="s">
        <v>8</v>
      </c>
      <c r="B261">
        <v>39047</v>
      </c>
      <c r="C261" t="s">
        <v>40</v>
      </c>
      <c r="D261" t="s">
        <v>35</v>
      </c>
      <c r="E261" t="s">
        <v>5</v>
      </c>
      <c r="F261" t="s">
        <v>11</v>
      </c>
      <c r="G261" t="s">
        <v>14</v>
      </c>
      <c r="H261" t="s">
        <v>15</v>
      </c>
      <c r="I261" s="1">
        <f>SUMIF($T$2:$T$3,Sheet1[[#This Row],[sexo]],$U$2:$U$3)</f>
        <v>0.52</v>
      </c>
      <c r="J261" s="1">
        <f>SUMIF($M$2:$M$4,Sheet1[[#This Row],[municipio]],$R$2:$R$4)</f>
        <v>0.69345147095967985</v>
      </c>
      <c r="K261" s="1">
        <f>PRODUCT(Sheet1[[#This Row],[pond_sex]],Sheet1[[#This Row],[pond_mun]])</f>
        <v>0.36059476489903353</v>
      </c>
    </row>
    <row r="262" spans="1:11" x14ac:dyDescent="0.25">
      <c r="A262" t="s">
        <v>4</v>
      </c>
      <c r="B262">
        <v>39058</v>
      </c>
      <c r="C262" t="s">
        <v>40</v>
      </c>
      <c r="D262" t="s">
        <v>35</v>
      </c>
      <c r="E262" t="s">
        <v>9</v>
      </c>
      <c r="F262" t="s">
        <v>11</v>
      </c>
      <c r="G262" t="s">
        <v>6</v>
      </c>
      <c r="H262" t="s">
        <v>15</v>
      </c>
      <c r="I262" s="1">
        <f>SUMIF($T$2:$T$3,Sheet1[[#This Row],[sexo]],$U$2:$U$3)</f>
        <v>0.48</v>
      </c>
      <c r="J262" s="1">
        <f>SUMIF($M$2:$M$4,Sheet1[[#This Row],[municipio]],$R$2:$R$4)</f>
        <v>0.69345147095967985</v>
      </c>
      <c r="K262" s="1">
        <f>PRODUCT(Sheet1[[#This Row],[pond_sex]],Sheet1[[#This Row],[pond_mun]])</f>
        <v>0.33285670606064632</v>
      </c>
    </row>
    <row r="263" spans="1:11" x14ac:dyDescent="0.25">
      <c r="A263" t="s">
        <v>4</v>
      </c>
      <c r="B263">
        <v>39096</v>
      </c>
      <c r="C263" t="s">
        <v>40</v>
      </c>
      <c r="D263" t="s">
        <v>35</v>
      </c>
      <c r="E263" t="s">
        <v>9</v>
      </c>
      <c r="F263" t="s">
        <v>37</v>
      </c>
      <c r="G263" t="s">
        <v>11</v>
      </c>
      <c r="H263" t="s">
        <v>15</v>
      </c>
      <c r="I263" s="1">
        <f>SUMIF($T$2:$T$3,Sheet1[[#This Row],[sexo]],$U$2:$U$3)</f>
        <v>0.48</v>
      </c>
      <c r="J263" s="1">
        <f>SUMIF($M$2:$M$4,Sheet1[[#This Row],[municipio]],$R$2:$R$4)</f>
        <v>0.69345147095967985</v>
      </c>
      <c r="K263" s="1">
        <f>PRODUCT(Sheet1[[#This Row],[pond_sex]],Sheet1[[#This Row],[pond_mun]])</f>
        <v>0.33285670606064632</v>
      </c>
    </row>
    <row r="264" spans="1:11" x14ac:dyDescent="0.25">
      <c r="A264" t="s">
        <v>8</v>
      </c>
      <c r="B264">
        <v>39022</v>
      </c>
      <c r="C264" t="s">
        <v>40</v>
      </c>
      <c r="D264" t="s">
        <v>35</v>
      </c>
      <c r="E264" t="s">
        <v>9</v>
      </c>
      <c r="F264" t="s">
        <v>11</v>
      </c>
      <c r="G264" t="s">
        <v>10</v>
      </c>
      <c r="H264" t="s">
        <v>7</v>
      </c>
      <c r="I264" s="1">
        <f>SUMIF($T$2:$T$3,Sheet1[[#This Row],[sexo]],$U$2:$U$3)</f>
        <v>0.52</v>
      </c>
      <c r="J264" s="1">
        <f>SUMIF($M$2:$M$4,Sheet1[[#This Row],[municipio]],$R$2:$R$4)</f>
        <v>0.69345147095967985</v>
      </c>
      <c r="K264" s="1">
        <f>PRODUCT(Sheet1[[#This Row],[pond_sex]],Sheet1[[#This Row],[pond_mun]])</f>
        <v>0.36059476489903353</v>
      </c>
    </row>
    <row r="265" spans="1:11" x14ac:dyDescent="0.25">
      <c r="A265" t="s">
        <v>8</v>
      </c>
      <c r="B265">
        <v>39040</v>
      </c>
      <c r="C265" t="s">
        <v>40</v>
      </c>
      <c r="D265" t="s">
        <v>35</v>
      </c>
      <c r="E265" t="s">
        <v>9</v>
      </c>
      <c r="F265" t="s">
        <v>39</v>
      </c>
      <c r="G265" t="s">
        <v>6</v>
      </c>
      <c r="H265" t="s">
        <v>7</v>
      </c>
      <c r="I265" s="1">
        <f>SUMIF($T$2:$T$3,Sheet1[[#This Row],[sexo]],$U$2:$U$3)</f>
        <v>0.52</v>
      </c>
      <c r="J265" s="1">
        <f>SUMIF($M$2:$M$4,Sheet1[[#This Row],[municipio]],$R$2:$R$4)</f>
        <v>0.69345147095967985</v>
      </c>
      <c r="K265" s="1">
        <f>PRODUCT(Sheet1[[#This Row],[pond_sex]],Sheet1[[#This Row],[pond_mun]])</f>
        <v>0.36059476489903353</v>
      </c>
    </row>
    <row r="266" spans="1:11" x14ac:dyDescent="0.25">
      <c r="A266" t="s">
        <v>8</v>
      </c>
      <c r="B266">
        <v>39022</v>
      </c>
      <c r="C266" t="s">
        <v>40</v>
      </c>
      <c r="D266" t="s">
        <v>35</v>
      </c>
      <c r="E266" t="s">
        <v>5</v>
      </c>
      <c r="F266" t="s">
        <v>11</v>
      </c>
      <c r="G266" t="s">
        <v>6</v>
      </c>
      <c r="H266" t="s">
        <v>7</v>
      </c>
      <c r="I266" s="1">
        <f>SUMIF($T$2:$T$3,Sheet1[[#This Row],[sexo]],$U$2:$U$3)</f>
        <v>0.52</v>
      </c>
      <c r="J266" s="1">
        <f>SUMIF($M$2:$M$4,Sheet1[[#This Row],[municipio]],$R$2:$R$4)</f>
        <v>0.69345147095967985</v>
      </c>
      <c r="K266" s="1">
        <f>PRODUCT(Sheet1[[#This Row],[pond_sex]],Sheet1[[#This Row],[pond_mun]])</f>
        <v>0.36059476489903353</v>
      </c>
    </row>
    <row r="267" spans="1:11" x14ac:dyDescent="0.25">
      <c r="A267" t="s">
        <v>4</v>
      </c>
      <c r="B267">
        <v>39017</v>
      </c>
      <c r="C267" t="s">
        <v>40</v>
      </c>
      <c r="D267" t="s">
        <v>35</v>
      </c>
      <c r="E267" t="s">
        <v>5</v>
      </c>
      <c r="F267" t="s">
        <v>39</v>
      </c>
      <c r="G267" t="s">
        <v>6</v>
      </c>
      <c r="H267" t="s">
        <v>15</v>
      </c>
      <c r="I267" s="1">
        <f>SUMIF($T$2:$T$3,Sheet1[[#This Row],[sexo]],$U$2:$U$3)</f>
        <v>0.48</v>
      </c>
      <c r="J267" s="1">
        <f>SUMIF($M$2:$M$4,Sheet1[[#This Row],[municipio]],$R$2:$R$4)</f>
        <v>0.69345147095967985</v>
      </c>
      <c r="K267" s="1">
        <f>PRODUCT(Sheet1[[#This Row],[pond_sex]],Sheet1[[#This Row],[pond_mun]])</f>
        <v>0.33285670606064632</v>
      </c>
    </row>
    <row r="268" spans="1:11" x14ac:dyDescent="0.25">
      <c r="A268" t="s">
        <v>8</v>
      </c>
      <c r="B268">
        <v>39043</v>
      </c>
      <c r="C268" t="s">
        <v>40</v>
      </c>
      <c r="D268" t="s">
        <v>35</v>
      </c>
      <c r="E268" t="s">
        <v>5</v>
      </c>
      <c r="F268" t="s">
        <v>39</v>
      </c>
      <c r="G268" t="s">
        <v>6</v>
      </c>
      <c r="H268" t="s">
        <v>15</v>
      </c>
      <c r="I268" s="1">
        <f>SUMIF($T$2:$T$3,Sheet1[[#This Row],[sexo]],$U$2:$U$3)</f>
        <v>0.52</v>
      </c>
      <c r="J268" s="1">
        <f>SUMIF($M$2:$M$4,Sheet1[[#This Row],[municipio]],$R$2:$R$4)</f>
        <v>0.69345147095967985</v>
      </c>
      <c r="K268" s="1">
        <f>PRODUCT(Sheet1[[#This Row],[pond_sex]],Sheet1[[#This Row],[pond_mun]])</f>
        <v>0.36059476489903353</v>
      </c>
    </row>
    <row r="269" spans="1:11" x14ac:dyDescent="0.25">
      <c r="A269" t="s">
        <v>4</v>
      </c>
      <c r="B269">
        <v>39044</v>
      </c>
      <c r="C269" t="s">
        <v>40</v>
      </c>
      <c r="D269" t="s">
        <v>35</v>
      </c>
      <c r="E269" t="s">
        <v>5</v>
      </c>
      <c r="F269" t="s">
        <v>39</v>
      </c>
      <c r="G269" t="s">
        <v>6</v>
      </c>
      <c r="H269" t="s">
        <v>15</v>
      </c>
      <c r="I269" s="1">
        <f>SUMIF($T$2:$T$3,Sheet1[[#This Row],[sexo]],$U$2:$U$3)</f>
        <v>0.48</v>
      </c>
      <c r="J269" s="1">
        <f>SUMIF($M$2:$M$4,Sheet1[[#This Row],[municipio]],$R$2:$R$4)</f>
        <v>0.69345147095967985</v>
      </c>
      <c r="K269" s="1">
        <f>PRODUCT(Sheet1[[#This Row],[pond_sex]],Sheet1[[#This Row],[pond_mun]])</f>
        <v>0.33285670606064632</v>
      </c>
    </row>
    <row r="270" spans="1:11" x14ac:dyDescent="0.25">
      <c r="A270" t="s">
        <v>8</v>
      </c>
      <c r="B270">
        <v>39073</v>
      </c>
      <c r="C270" t="s">
        <v>40</v>
      </c>
      <c r="D270" t="s">
        <v>35</v>
      </c>
      <c r="E270" t="s">
        <v>9</v>
      </c>
      <c r="F270" t="s">
        <v>11</v>
      </c>
      <c r="G270" t="s">
        <v>14</v>
      </c>
      <c r="H270" t="s">
        <v>7</v>
      </c>
      <c r="I270" s="1">
        <f>SUMIF($T$2:$T$3,Sheet1[[#This Row],[sexo]],$U$2:$U$3)</f>
        <v>0.52</v>
      </c>
      <c r="J270" s="1">
        <f>SUMIF($M$2:$M$4,Sheet1[[#This Row],[municipio]],$R$2:$R$4)</f>
        <v>0.69345147095967985</v>
      </c>
      <c r="K270" s="1">
        <f>PRODUCT(Sheet1[[#This Row],[pond_sex]],Sheet1[[#This Row],[pond_mun]])</f>
        <v>0.36059476489903353</v>
      </c>
    </row>
    <row r="271" spans="1:11" x14ac:dyDescent="0.25">
      <c r="A271" t="s">
        <v>8</v>
      </c>
      <c r="B271">
        <v>39020</v>
      </c>
      <c r="C271" t="s">
        <v>40</v>
      </c>
      <c r="D271" t="s">
        <v>35</v>
      </c>
      <c r="E271" t="s">
        <v>9</v>
      </c>
      <c r="F271" t="s">
        <v>38</v>
      </c>
      <c r="G271" t="s">
        <v>6</v>
      </c>
      <c r="H271" t="s">
        <v>7</v>
      </c>
      <c r="I271" s="1">
        <f>SUMIF($T$2:$T$3,Sheet1[[#This Row],[sexo]],$U$2:$U$3)</f>
        <v>0.52</v>
      </c>
      <c r="J271" s="1">
        <f>SUMIF($M$2:$M$4,Sheet1[[#This Row],[municipio]],$R$2:$R$4)</f>
        <v>0.69345147095967985</v>
      </c>
      <c r="K271" s="1">
        <f>PRODUCT(Sheet1[[#This Row],[pond_sex]],Sheet1[[#This Row],[pond_mun]])</f>
        <v>0.36059476489903353</v>
      </c>
    </row>
    <row r="272" spans="1:11" x14ac:dyDescent="0.25">
      <c r="A272" t="s">
        <v>8</v>
      </c>
      <c r="B272">
        <v>39079</v>
      </c>
      <c r="C272" t="s">
        <v>40</v>
      </c>
      <c r="D272" t="s">
        <v>35</v>
      </c>
      <c r="E272" t="s">
        <v>5</v>
      </c>
      <c r="F272" t="s">
        <v>39</v>
      </c>
      <c r="G272" t="s">
        <v>6</v>
      </c>
      <c r="H272" t="s">
        <v>15</v>
      </c>
      <c r="I272" s="1">
        <f>SUMIF($T$2:$T$3,Sheet1[[#This Row],[sexo]],$U$2:$U$3)</f>
        <v>0.52</v>
      </c>
      <c r="J272" s="1">
        <f>SUMIF($M$2:$M$4,Sheet1[[#This Row],[municipio]],$R$2:$R$4)</f>
        <v>0.69345147095967985</v>
      </c>
      <c r="K272" s="1">
        <f>PRODUCT(Sheet1[[#This Row],[pond_sex]],Sheet1[[#This Row],[pond_mun]])</f>
        <v>0.36059476489903353</v>
      </c>
    </row>
    <row r="273" spans="1:11" x14ac:dyDescent="0.25">
      <c r="A273" t="s">
        <v>8</v>
      </c>
      <c r="B273">
        <v>39070</v>
      </c>
      <c r="C273" t="s">
        <v>40</v>
      </c>
      <c r="D273" t="s">
        <v>35</v>
      </c>
      <c r="E273" t="s">
        <v>9</v>
      </c>
      <c r="F273" t="s">
        <v>11</v>
      </c>
      <c r="G273" t="s">
        <v>6</v>
      </c>
      <c r="H273" t="s">
        <v>7</v>
      </c>
      <c r="I273" s="1">
        <f>SUMIF($T$2:$T$3,Sheet1[[#This Row],[sexo]],$U$2:$U$3)</f>
        <v>0.52</v>
      </c>
      <c r="J273" s="1">
        <f>SUMIF($M$2:$M$4,Sheet1[[#This Row],[municipio]],$R$2:$R$4)</f>
        <v>0.69345147095967985</v>
      </c>
      <c r="K273" s="1">
        <f>PRODUCT(Sheet1[[#This Row],[pond_sex]],Sheet1[[#This Row],[pond_mun]])</f>
        <v>0.36059476489903353</v>
      </c>
    </row>
    <row r="274" spans="1:11" x14ac:dyDescent="0.25">
      <c r="A274" t="s">
        <v>4</v>
      </c>
      <c r="B274">
        <v>39018</v>
      </c>
      <c r="C274" t="s">
        <v>40</v>
      </c>
      <c r="D274" t="s">
        <v>35</v>
      </c>
      <c r="E274" t="s">
        <v>13</v>
      </c>
      <c r="F274" t="s">
        <v>39</v>
      </c>
      <c r="G274" t="s">
        <v>11</v>
      </c>
      <c r="H274" t="s">
        <v>7</v>
      </c>
      <c r="I274" s="1">
        <f>SUMIF($T$2:$T$3,Sheet1[[#This Row],[sexo]],$U$2:$U$3)</f>
        <v>0.48</v>
      </c>
      <c r="J274" s="1">
        <f>SUMIF($M$2:$M$4,Sheet1[[#This Row],[municipio]],$R$2:$R$4)</f>
        <v>0.69345147095967985</v>
      </c>
      <c r="K274" s="1">
        <f>PRODUCT(Sheet1[[#This Row],[pond_sex]],Sheet1[[#This Row],[pond_mun]])</f>
        <v>0.33285670606064632</v>
      </c>
    </row>
    <row r="275" spans="1:11" x14ac:dyDescent="0.25">
      <c r="A275" t="s">
        <v>4</v>
      </c>
      <c r="B275">
        <v>39043</v>
      </c>
      <c r="C275" t="s">
        <v>40</v>
      </c>
      <c r="D275" t="s">
        <v>35</v>
      </c>
      <c r="E275" t="s">
        <v>5</v>
      </c>
      <c r="F275" t="s">
        <v>37</v>
      </c>
      <c r="G275" t="s">
        <v>17</v>
      </c>
      <c r="H275" t="s">
        <v>15</v>
      </c>
      <c r="I275" s="1">
        <f>SUMIF($T$2:$T$3,Sheet1[[#This Row],[sexo]],$U$2:$U$3)</f>
        <v>0.48</v>
      </c>
      <c r="J275" s="1">
        <f>SUMIF($M$2:$M$4,Sheet1[[#This Row],[municipio]],$R$2:$R$4)</f>
        <v>0.69345147095967985</v>
      </c>
      <c r="K275" s="1">
        <f>PRODUCT(Sheet1[[#This Row],[pond_sex]],Sheet1[[#This Row],[pond_mun]])</f>
        <v>0.33285670606064632</v>
      </c>
    </row>
    <row r="276" spans="1:11" x14ac:dyDescent="0.25">
      <c r="A276" t="s">
        <v>4</v>
      </c>
      <c r="B276">
        <v>39060</v>
      </c>
      <c r="C276" t="s">
        <v>40</v>
      </c>
      <c r="D276" t="s">
        <v>35</v>
      </c>
      <c r="E276" t="s">
        <v>9</v>
      </c>
      <c r="F276" t="s">
        <v>11</v>
      </c>
      <c r="G276" t="s">
        <v>6</v>
      </c>
      <c r="H276" t="s">
        <v>7</v>
      </c>
      <c r="I276" s="1">
        <f>SUMIF($T$2:$T$3,Sheet1[[#This Row],[sexo]],$U$2:$U$3)</f>
        <v>0.48</v>
      </c>
      <c r="J276" s="1">
        <f>SUMIF($M$2:$M$4,Sheet1[[#This Row],[municipio]],$R$2:$R$4)</f>
        <v>0.69345147095967985</v>
      </c>
      <c r="K276" s="1">
        <f>PRODUCT(Sheet1[[#This Row],[pond_sex]],Sheet1[[#This Row],[pond_mun]])</f>
        <v>0.33285670606064632</v>
      </c>
    </row>
    <row r="277" spans="1:11" x14ac:dyDescent="0.25">
      <c r="A277" t="s">
        <v>4</v>
      </c>
      <c r="B277">
        <v>39010</v>
      </c>
      <c r="C277" t="s">
        <v>40</v>
      </c>
      <c r="D277" t="s">
        <v>35</v>
      </c>
      <c r="E277" t="s">
        <v>5</v>
      </c>
      <c r="F277" t="s">
        <v>39</v>
      </c>
      <c r="G277" t="s">
        <v>6</v>
      </c>
      <c r="H277" t="s">
        <v>15</v>
      </c>
      <c r="I277" s="1">
        <f>SUMIF($T$2:$T$3,Sheet1[[#This Row],[sexo]],$U$2:$U$3)</f>
        <v>0.48</v>
      </c>
      <c r="J277" s="1">
        <f>SUMIF($M$2:$M$4,Sheet1[[#This Row],[municipio]],$R$2:$R$4)</f>
        <v>0.69345147095967985</v>
      </c>
      <c r="K277" s="1">
        <f>PRODUCT(Sheet1[[#This Row],[pond_sex]],Sheet1[[#This Row],[pond_mun]])</f>
        <v>0.33285670606064632</v>
      </c>
    </row>
    <row r="278" spans="1:11" x14ac:dyDescent="0.25">
      <c r="A278" t="s">
        <v>4</v>
      </c>
      <c r="B278">
        <v>39060</v>
      </c>
      <c r="C278" t="s">
        <v>40</v>
      </c>
      <c r="D278" t="s">
        <v>35</v>
      </c>
      <c r="E278" t="s">
        <v>9</v>
      </c>
      <c r="F278" t="s">
        <v>39</v>
      </c>
      <c r="G278" t="s">
        <v>6</v>
      </c>
      <c r="H278" t="s">
        <v>7</v>
      </c>
      <c r="I278" s="1">
        <f>SUMIF($T$2:$T$3,Sheet1[[#This Row],[sexo]],$U$2:$U$3)</f>
        <v>0.48</v>
      </c>
      <c r="J278" s="1">
        <f>SUMIF($M$2:$M$4,Sheet1[[#This Row],[municipio]],$R$2:$R$4)</f>
        <v>0.69345147095967985</v>
      </c>
      <c r="K278" s="1">
        <f>PRODUCT(Sheet1[[#This Row],[pond_sex]],Sheet1[[#This Row],[pond_mun]])</f>
        <v>0.33285670606064632</v>
      </c>
    </row>
    <row r="279" spans="1:11" x14ac:dyDescent="0.25">
      <c r="A279" t="s">
        <v>4</v>
      </c>
      <c r="B279">
        <v>39070</v>
      </c>
      <c r="C279" t="s">
        <v>40</v>
      </c>
      <c r="D279" t="s">
        <v>35</v>
      </c>
      <c r="E279" t="s">
        <v>9</v>
      </c>
      <c r="F279" t="s">
        <v>39</v>
      </c>
      <c r="G279" t="s">
        <v>6</v>
      </c>
      <c r="H279" t="s">
        <v>15</v>
      </c>
      <c r="I279" s="1">
        <f>SUMIF($T$2:$T$3,Sheet1[[#This Row],[sexo]],$U$2:$U$3)</f>
        <v>0.48</v>
      </c>
      <c r="J279" s="1">
        <f>SUMIF($M$2:$M$4,Sheet1[[#This Row],[municipio]],$R$2:$R$4)</f>
        <v>0.69345147095967985</v>
      </c>
      <c r="K279" s="1">
        <f>PRODUCT(Sheet1[[#This Row],[pond_sex]],Sheet1[[#This Row],[pond_mun]])</f>
        <v>0.33285670606064632</v>
      </c>
    </row>
    <row r="280" spans="1:11" x14ac:dyDescent="0.25">
      <c r="A280" t="s">
        <v>8</v>
      </c>
      <c r="B280">
        <v>39073</v>
      </c>
      <c r="C280" t="s">
        <v>40</v>
      </c>
      <c r="D280" t="s">
        <v>35</v>
      </c>
      <c r="E280" t="s">
        <v>5</v>
      </c>
      <c r="F280" t="s">
        <v>38</v>
      </c>
      <c r="G280" t="s">
        <v>10</v>
      </c>
      <c r="H280" t="s">
        <v>7</v>
      </c>
      <c r="I280" s="1">
        <f>SUMIF($T$2:$T$3,Sheet1[[#This Row],[sexo]],$U$2:$U$3)</f>
        <v>0.52</v>
      </c>
      <c r="J280" s="1">
        <f>SUMIF($M$2:$M$4,Sheet1[[#This Row],[municipio]],$R$2:$R$4)</f>
        <v>0.69345147095967985</v>
      </c>
      <c r="K280" s="1">
        <f>PRODUCT(Sheet1[[#This Row],[pond_sex]],Sheet1[[#This Row],[pond_mun]])</f>
        <v>0.36059476489903353</v>
      </c>
    </row>
    <row r="281" spans="1:11" x14ac:dyDescent="0.25">
      <c r="A281" t="s">
        <v>8</v>
      </c>
      <c r="B281">
        <v>39073</v>
      </c>
      <c r="C281" t="s">
        <v>40</v>
      </c>
      <c r="D281" t="s">
        <v>35</v>
      </c>
      <c r="E281" t="s">
        <v>9</v>
      </c>
      <c r="F281" t="s">
        <v>37</v>
      </c>
      <c r="G281" t="s">
        <v>14</v>
      </c>
      <c r="H281" t="s">
        <v>15</v>
      </c>
      <c r="I281" s="1">
        <f>SUMIF($T$2:$T$3,Sheet1[[#This Row],[sexo]],$U$2:$U$3)</f>
        <v>0.52</v>
      </c>
      <c r="J281" s="1">
        <f>SUMIF($M$2:$M$4,Sheet1[[#This Row],[municipio]],$R$2:$R$4)</f>
        <v>0.69345147095967985</v>
      </c>
      <c r="K281" s="1">
        <f>PRODUCT(Sheet1[[#This Row],[pond_sex]],Sheet1[[#This Row],[pond_mun]])</f>
        <v>0.36059476489903353</v>
      </c>
    </row>
    <row r="282" spans="1:11" x14ac:dyDescent="0.25">
      <c r="A282" t="s">
        <v>4</v>
      </c>
      <c r="B282">
        <v>39056</v>
      </c>
      <c r="C282" t="s">
        <v>40</v>
      </c>
      <c r="D282" t="s">
        <v>35</v>
      </c>
      <c r="E282" t="s">
        <v>9</v>
      </c>
      <c r="F282" t="s">
        <v>37</v>
      </c>
      <c r="G282" t="s">
        <v>6</v>
      </c>
      <c r="H282" t="s">
        <v>15</v>
      </c>
      <c r="I282" s="1">
        <f>SUMIF($T$2:$T$3,Sheet1[[#This Row],[sexo]],$U$2:$U$3)</f>
        <v>0.48</v>
      </c>
      <c r="J282" s="1">
        <f>SUMIF($M$2:$M$4,Sheet1[[#This Row],[municipio]],$R$2:$R$4)</f>
        <v>0.69345147095967985</v>
      </c>
      <c r="K282" s="1">
        <f>PRODUCT(Sheet1[[#This Row],[pond_sex]],Sheet1[[#This Row],[pond_mun]])</f>
        <v>0.33285670606064632</v>
      </c>
    </row>
    <row r="283" spans="1:11" x14ac:dyDescent="0.25">
      <c r="A283" t="s">
        <v>8</v>
      </c>
      <c r="B283">
        <v>39056</v>
      </c>
      <c r="C283" t="s">
        <v>40</v>
      </c>
      <c r="D283" t="s">
        <v>35</v>
      </c>
      <c r="E283" t="s">
        <v>13</v>
      </c>
      <c r="F283" t="s">
        <v>39</v>
      </c>
      <c r="G283" t="s">
        <v>6</v>
      </c>
      <c r="H283" t="s">
        <v>7</v>
      </c>
      <c r="I283" s="1">
        <f>SUMIF($T$2:$T$3,Sheet1[[#This Row],[sexo]],$U$2:$U$3)</f>
        <v>0.52</v>
      </c>
      <c r="J283" s="1">
        <f>SUMIF($M$2:$M$4,Sheet1[[#This Row],[municipio]],$R$2:$R$4)</f>
        <v>0.69345147095967985</v>
      </c>
      <c r="K283" s="1">
        <f>PRODUCT(Sheet1[[#This Row],[pond_sex]],Sheet1[[#This Row],[pond_mun]])</f>
        <v>0.36059476489903353</v>
      </c>
    </row>
    <row r="284" spans="1:11" x14ac:dyDescent="0.25">
      <c r="A284" t="s">
        <v>8</v>
      </c>
      <c r="B284">
        <v>39073</v>
      </c>
      <c r="C284" t="s">
        <v>40</v>
      </c>
      <c r="D284" t="s">
        <v>35</v>
      </c>
      <c r="E284" t="s">
        <v>13</v>
      </c>
      <c r="F284" t="s">
        <v>11</v>
      </c>
      <c r="G284" t="s">
        <v>14</v>
      </c>
      <c r="H284" t="s">
        <v>15</v>
      </c>
      <c r="I284" s="1">
        <f>SUMIF($T$2:$T$3,Sheet1[[#This Row],[sexo]],$U$2:$U$3)</f>
        <v>0.52</v>
      </c>
      <c r="J284" s="1">
        <f>SUMIF($M$2:$M$4,Sheet1[[#This Row],[municipio]],$R$2:$R$4)</f>
        <v>0.69345147095967985</v>
      </c>
      <c r="K284" s="1">
        <f>PRODUCT(Sheet1[[#This Row],[pond_sex]],Sheet1[[#This Row],[pond_mun]])</f>
        <v>0.36059476489903353</v>
      </c>
    </row>
    <row r="285" spans="1:11" x14ac:dyDescent="0.25">
      <c r="A285" t="s">
        <v>8</v>
      </c>
      <c r="B285">
        <v>39073</v>
      </c>
      <c r="C285" t="s">
        <v>40</v>
      </c>
      <c r="D285" t="s">
        <v>35</v>
      </c>
      <c r="E285" t="s">
        <v>9</v>
      </c>
      <c r="F285" t="s">
        <v>36</v>
      </c>
      <c r="G285" t="s">
        <v>16</v>
      </c>
      <c r="H285" t="s">
        <v>7</v>
      </c>
      <c r="I285" s="1">
        <f>SUMIF($T$2:$T$3,Sheet1[[#This Row],[sexo]],$U$2:$U$3)</f>
        <v>0.52</v>
      </c>
      <c r="J285" s="1">
        <f>SUMIF($M$2:$M$4,Sheet1[[#This Row],[municipio]],$R$2:$R$4)</f>
        <v>0.69345147095967985</v>
      </c>
      <c r="K285" s="1">
        <f>PRODUCT(Sheet1[[#This Row],[pond_sex]],Sheet1[[#This Row],[pond_mun]])</f>
        <v>0.36059476489903353</v>
      </c>
    </row>
    <row r="286" spans="1:11" x14ac:dyDescent="0.25">
      <c r="A286" t="s">
        <v>8</v>
      </c>
      <c r="B286">
        <v>39022</v>
      </c>
      <c r="C286" t="s">
        <v>40</v>
      </c>
      <c r="D286" t="s">
        <v>35</v>
      </c>
      <c r="E286" t="s">
        <v>9</v>
      </c>
      <c r="F286" t="s">
        <v>11</v>
      </c>
      <c r="G286" t="s">
        <v>11</v>
      </c>
      <c r="H286" t="s">
        <v>15</v>
      </c>
      <c r="I286" s="1">
        <f>SUMIF($T$2:$T$3,Sheet1[[#This Row],[sexo]],$U$2:$U$3)</f>
        <v>0.52</v>
      </c>
      <c r="J286" s="1">
        <f>SUMIF($M$2:$M$4,Sheet1[[#This Row],[municipio]],$R$2:$R$4)</f>
        <v>0.69345147095967985</v>
      </c>
      <c r="K286" s="1">
        <f>PRODUCT(Sheet1[[#This Row],[pond_sex]],Sheet1[[#This Row],[pond_mun]])</f>
        <v>0.36059476489903353</v>
      </c>
    </row>
    <row r="287" spans="1:11" x14ac:dyDescent="0.25">
      <c r="A287" t="s">
        <v>8</v>
      </c>
      <c r="B287">
        <v>39080</v>
      </c>
      <c r="C287" t="s">
        <v>40</v>
      </c>
      <c r="D287" t="s">
        <v>35</v>
      </c>
      <c r="E287" t="s">
        <v>13</v>
      </c>
      <c r="F287" t="s">
        <v>38</v>
      </c>
      <c r="G287" t="s">
        <v>10</v>
      </c>
      <c r="H287" t="s">
        <v>7</v>
      </c>
      <c r="I287" s="1">
        <f>SUMIF($T$2:$T$3,Sheet1[[#This Row],[sexo]],$U$2:$U$3)</f>
        <v>0.52</v>
      </c>
      <c r="J287" s="1">
        <f>SUMIF($M$2:$M$4,Sheet1[[#This Row],[municipio]],$R$2:$R$4)</f>
        <v>0.69345147095967985</v>
      </c>
      <c r="K287" s="1">
        <f>PRODUCT(Sheet1[[#This Row],[pond_sex]],Sheet1[[#This Row],[pond_mun]])</f>
        <v>0.36059476489903353</v>
      </c>
    </row>
    <row r="288" spans="1:11" x14ac:dyDescent="0.25">
      <c r="A288" t="s">
        <v>4</v>
      </c>
      <c r="B288">
        <v>39060</v>
      </c>
      <c r="C288" t="s">
        <v>40</v>
      </c>
      <c r="D288" t="s">
        <v>35</v>
      </c>
      <c r="E288" t="s">
        <v>9</v>
      </c>
      <c r="F288" t="s">
        <v>39</v>
      </c>
      <c r="G288" t="s">
        <v>6</v>
      </c>
      <c r="H288" t="s">
        <v>15</v>
      </c>
      <c r="I288" s="1">
        <f>SUMIF($T$2:$T$3,Sheet1[[#This Row],[sexo]],$U$2:$U$3)</f>
        <v>0.48</v>
      </c>
      <c r="J288" s="1">
        <f>SUMIF($M$2:$M$4,Sheet1[[#This Row],[municipio]],$R$2:$R$4)</f>
        <v>0.69345147095967985</v>
      </c>
      <c r="K288" s="1">
        <f>PRODUCT(Sheet1[[#This Row],[pond_sex]],Sheet1[[#This Row],[pond_mun]])</f>
        <v>0.33285670606064632</v>
      </c>
    </row>
    <row r="289" spans="1:11" x14ac:dyDescent="0.25">
      <c r="A289" t="s">
        <v>8</v>
      </c>
      <c r="B289">
        <v>39080</v>
      </c>
      <c r="C289" t="s">
        <v>40</v>
      </c>
      <c r="D289" t="s">
        <v>35</v>
      </c>
      <c r="E289" t="s">
        <v>13</v>
      </c>
      <c r="F289" t="s">
        <v>37</v>
      </c>
      <c r="G289" t="s">
        <v>14</v>
      </c>
      <c r="H289" t="s">
        <v>7</v>
      </c>
      <c r="I289" s="1">
        <f>SUMIF($T$2:$T$3,Sheet1[[#This Row],[sexo]],$U$2:$U$3)</f>
        <v>0.52</v>
      </c>
      <c r="J289" s="1">
        <f>SUMIF($M$2:$M$4,Sheet1[[#This Row],[municipio]],$R$2:$R$4)</f>
        <v>0.69345147095967985</v>
      </c>
      <c r="K289" s="1">
        <f>PRODUCT(Sheet1[[#This Row],[pond_sex]],Sheet1[[#This Row],[pond_mun]])</f>
        <v>0.36059476489903353</v>
      </c>
    </row>
    <row r="290" spans="1:11" x14ac:dyDescent="0.25">
      <c r="A290" t="s">
        <v>4</v>
      </c>
      <c r="B290">
        <v>39060</v>
      </c>
      <c r="C290" t="s">
        <v>40</v>
      </c>
      <c r="D290" t="s">
        <v>35</v>
      </c>
      <c r="E290" t="s">
        <v>9</v>
      </c>
      <c r="F290" t="s">
        <v>39</v>
      </c>
      <c r="G290" t="s">
        <v>6</v>
      </c>
      <c r="H290" t="s">
        <v>7</v>
      </c>
      <c r="I290" s="1">
        <f>SUMIF($T$2:$T$3,Sheet1[[#This Row],[sexo]],$U$2:$U$3)</f>
        <v>0.48</v>
      </c>
      <c r="J290" s="1">
        <f>SUMIF($M$2:$M$4,Sheet1[[#This Row],[municipio]],$R$2:$R$4)</f>
        <v>0.69345147095967985</v>
      </c>
      <c r="K290" s="1">
        <f>PRODUCT(Sheet1[[#This Row],[pond_sex]],Sheet1[[#This Row],[pond_mun]])</f>
        <v>0.33285670606064632</v>
      </c>
    </row>
    <row r="291" spans="1:11" x14ac:dyDescent="0.25">
      <c r="A291" t="s">
        <v>8</v>
      </c>
      <c r="B291">
        <v>39074</v>
      </c>
      <c r="C291" t="s">
        <v>40</v>
      </c>
      <c r="D291" t="s">
        <v>35</v>
      </c>
      <c r="E291" t="s">
        <v>9</v>
      </c>
      <c r="F291" t="s">
        <v>11</v>
      </c>
      <c r="G291" t="s">
        <v>14</v>
      </c>
      <c r="H291" t="s">
        <v>7</v>
      </c>
      <c r="I291" s="1">
        <f>SUMIF($T$2:$T$3,Sheet1[[#This Row],[sexo]],$U$2:$U$3)</f>
        <v>0.52</v>
      </c>
      <c r="J291" s="1">
        <f>SUMIF($M$2:$M$4,Sheet1[[#This Row],[municipio]],$R$2:$R$4)</f>
        <v>0.69345147095967985</v>
      </c>
      <c r="K291" s="1">
        <f>PRODUCT(Sheet1[[#This Row],[pond_sex]],Sheet1[[#This Row],[pond_mun]])</f>
        <v>0.36059476489903353</v>
      </c>
    </row>
    <row r="292" spans="1:11" x14ac:dyDescent="0.25">
      <c r="A292" t="s">
        <v>4</v>
      </c>
      <c r="B292">
        <v>39079</v>
      </c>
      <c r="C292" t="s">
        <v>40</v>
      </c>
      <c r="D292" t="s">
        <v>35</v>
      </c>
      <c r="E292" t="s">
        <v>9</v>
      </c>
      <c r="F292" t="s">
        <v>11</v>
      </c>
      <c r="G292" t="s">
        <v>6</v>
      </c>
      <c r="H292" t="s">
        <v>7</v>
      </c>
      <c r="I292" s="1">
        <f>SUMIF($T$2:$T$3,Sheet1[[#This Row],[sexo]],$U$2:$U$3)</f>
        <v>0.48</v>
      </c>
      <c r="J292" s="1">
        <f>SUMIF($M$2:$M$4,Sheet1[[#This Row],[municipio]],$R$2:$R$4)</f>
        <v>0.69345147095967985</v>
      </c>
      <c r="K292" s="1">
        <f>PRODUCT(Sheet1[[#This Row],[pond_sex]],Sheet1[[#This Row],[pond_mun]])</f>
        <v>0.33285670606064632</v>
      </c>
    </row>
    <row r="293" spans="1:11" x14ac:dyDescent="0.25">
      <c r="A293" t="s">
        <v>4</v>
      </c>
      <c r="B293">
        <v>39079</v>
      </c>
      <c r="C293" t="s">
        <v>40</v>
      </c>
      <c r="D293" t="s">
        <v>35</v>
      </c>
      <c r="E293" t="s">
        <v>9</v>
      </c>
      <c r="F293" t="s">
        <v>39</v>
      </c>
      <c r="G293" t="s">
        <v>6</v>
      </c>
      <c r="H293" t="s">
        <v>7</v>
      </c>
      <c r="I293" s="1">
        <f>SUMIF($T$2:$T$3,Sheet1[[#This Row],[sexo]],$U$2:$U$3)</f>
        <v>0.48</v>
      </c>
      <c r="J293" s="1">
        <f>SUMIF($M$2:$M$4,Sheet1[[#This Row],[municipio]],$R$2:$R$4)</f>
        <v>0.69345147095967985</v>
      </c>
      <c r="K293" s="1">
        <f>PRODUCT(Sheet1[[#This Row],[pond_sex]],Sheet1[[#This Row],[pond_mun]])</f>
        <v>0.33285670606064632</v>
      </c>
    </row>
    <row r="294" spans="1:11" x14ac:dyDescent="0.25">
      <c r="A294" t="s">
        <v>4</v>
      </c>
      <c r="B294">
        <v>39074</v>
      </c>
      <c r="C294" t="s">
        <v>40</v>
      </c>
      <c r="D294" t="s">
        <v>35</v>
      </c>
      <c r="E294" t="s">
        <v>5</v>
      </c>
      <c r="F294" t="s">
        <v>11</v>
      </c>
      <c r="G294" t="s">
        <v>14</v>
      </c>
      <c r="H294" t="s">
        <v>15</v>
      </c>
      <c r="I294" s="1">
        <f>SUMIF($T$2:$T$3,Sheet1[[#This Row],[sexo]],$U$2:$U$3)</f>
        <v>0.48</v>
      </c>
      <c r="J294" s="1">
        <f>SUMIF($M$2:$M$4,Sheet1[[#This Row],[municipio]],$R$2:$R$4)</f>
        <v>0.69345147095967985</v>
      </c>
      <c r="K294" s="1">
        <f>PRODUCT(Sheet1[[#This Row],[pond_sex]],Sheet1[[#This Row],[pond_mun]])</f>
        <v>0.33285670606064632</v>
      </c>
    </row>
    <row r="295" spans="1:11" x14ac:dyDescent="0.25">
      <c r="A295" t="s">
        <v>8</v>
      </c>
      <c r="B295">
        <v>39074</v>
      </c>
      <c r="C295" t="s">
        <v>40</v>
      </c>
      <c r="D295" t="s">
        <v>35</v>
      </c>
      <c r="E295" t="s">
        <v>9</v>
      </c>
      <c r="F295" t="s">
        <v>37</v>
      </c>
      <c r="G295" t="s">
        <v>11</v>
      </c>
      <c r="H295" t="s">
        <v>7</v>
      </c>
      <c r="I295" s="1">
        <f>SUMIF($T$2:$T$3,Sheet1[[#This Row],[sexo]],$U$2:$U$3)</f>
        <v>0.52</v>
      </c>
      <c r="J295" s="1">
        <f>SUMIF($M$2:$M$4,Sheet1[[#This Row],[municipio]],$R$2:$R$4)</f>
        <v>0.69345147095967985</v>
      </c>
      <c r="K295" s="1">
        <f>PRODUCT(Sheet1[[#This Row],[pond_sex]],Sheet1[[#This Row],[pond_mun]])</f>
        <v>0.36059476489903353</v>
      </c>
    </row>
    <row r="296" spans="1:11" x14ac:dyDescent="0.25">
      <c r="A296" t="s">
        <v>4</v>
      </c>
      <c r="B296">
        <v>39022</v>
      </c>
      <c r="C296" t="s">
        <v>40</v>
      </c>
      <c r="D296" t="s">
        <v>35</v>
      </c>
      <c r="E296" t="s">
        <v>9</v>
      </c>
      <c r="F296" t="s">
        <v>36</v>
      </c>
      <c r="G296" t="s">
        <v>16</v>
      </c>
      <c r="H296" t="s">
        <v>15</v>
      </c>
      <c r="I296" s="1">
        <f>SUMIF($T$2:$T$3,Sheet1[[#This Row],[sexo]],$U$2:$U$3)</f>
        <v>0.48</v>
      </c>
      <c r="J296" s="1">
        <f>SUMIF($M$2:$M$4,Sheet1[[#This Row],[municipio]],$R$2:$R$4)</f>
        <v>0.69345147095967985</v>
      </c>
      <c r="K296" s="1">
        <f>PRODUCT(Sheet1[[#This Row],[pond_sex]],Sheet1[[#This Row],[pond_mun]])</f>
        <v>0.33285670606064632</v>
      </c>
    </row>
    <row r="297" spans="1:11" x14ac:dyDescent="0.25">
      <c r="A297" t="s">
        <v>8</v>
      </c>
      <c r="B297">
        <v>39101</v>
      </c>
      <c r="C297" t="s">
        <v>40</v>
      </c>
      <c r="D297" t="s">
        <v>35</v>
      </c>
      <c r="E297" t="s">
        <v>9</v>
      </c>
      <c r="F297" t="s">
        <v>39</v>
      </c>
      <c r="G297" t="s">
        <v>6</v>
      </c>
      <c r="H297" t="s">
        <v>15</v>
      </c>
      <c r="I297" s="1">
        <f>SUMIF($T$2:$T$3,Sheet1[[#This Row],[sexo]],$U$2:$U$3)</f>
        <v>0.52</v>
      </c>
      <c r="J297" s="1">
        <f>SUMIF($M$2:$M$4,Sheet1[[#This Row],[municipio]],$R$2:$R$4)</f>
        <v>0.69345147095967985</v>
      </c>
      <c r="K297" s="1">
        <f>PRODUCT(Sheet1[[#This Row],[pond_sex]],Sheet1[[#This Row],[pond_mun]])</f>
        <v>0.36059476489903353</v>
      </c>
    </row>
    <row r="298" spans="1:11" x14ac:dyDescent="0.25">
      <c r="A298" t="s">
        <v>4</v>
      </c>
      <c r="B298">
        <v>39078</v>
      </c>
      <c r="C298" t="s">
        <v>40</v>
      </c>
      <c r="D298" t="s">
        <v>35</v>
      </c>
      <c r="E298" t="s">
        <v>5</v>
      </c>
      <c r="F298" t="s">
        <v>11</v>
      </c>
      <c r="G298" t="s">
        <v>6</v>
      </c>
      <c r="H298" t="s">
        <v>7</v>
      </c>
      <c r="I298" s="1">
        <f>SUMIF($T$2:$T$3,Sheet1[[#This Row],[sexo]],$U$2:$U$3)</f>
        <v>0.48</v>
      </c>
      <c r="J298" s="1">
        <f>SUMIF($M$2:$M$4,Sheet1[[#This Row],[municipio]],$R$2:$R$4)</f>
        <v>0.69345147095967985</v>
      </c>
      <c r="K298" s="1">
        <f>PRODUCT(Sheet1[[#This Row],[pond_sex]],Sheet1[[#This Row],[pond_mun]])</f>
        <v>0.33285670606064632</v>
      </c>
    </row>
    <row r="299" spans="1:11" x14ac:dyDescent="0.25">
      <c r="A299" t="s">
        <v>8</v>
      </c>
      <c r="B299">
        <v>39078</v>
      </c>
      <c r="C299" t="s">
        <v>40</v>
      </c>
      <c r="D299" t="s">
        <v>35</v>
      </c>
      <c r="E299" t="s">
        <v>5</v>
      </c>
      <c r="F299" t="s">
        <v>38</v>
      </c>
      <c r="G299" t="s">
        <v>10</v>
      </c>
      <c r="H299" t="s">
        <v>7</v>
      </c>
      <c r="I299" s="1">
        <f>SUMIF($T$2:$T$3,Sheet1[[#This Row],[sexo]],$U$2:$U$3)</f>
        <v>0.52</v>
      </c>
      <c r="J299" s="1">
        <f>SUMIF($M$2:$M$4,Sheet1[[#This Row],[municipio]],$R$2:$R$4)</f>
        <v>0.69345147095967985</v>
      </c>
      <c r="K299" s="1">
        <f>PRODUCT(Sheet1[[#This Row],[pond_sex]],Sheet1[[#This Row],[pond_mun]])</f>
        <v>0.36059476489903353</v>
      </c>
    </row>
    <row r="300" spans="1:11" x14ac:dyDescent="0.25">
      <c r="A300" t="s">
        <v>4</v>
      </c>
      <c r="B300">
        <v>39070</v>
      </c>
      <c r="C300" t="s">
        <v>40</v>
      </c>
      <c r="D300" t="s">
        <v>35</v>
      </c>
      <c r="E300" t="s">
        <v>9</v>
      </c>
      <c r="F300" t="s">
        <v>39</v>
      </c>
      <c r="G300" t="s">
        <v>6</v>
      </c>
      <c r="H300" t="s">
        <v>7</v>
      </c>
      <c r="I300" s="1">
        <f>SUMIF($T$2:$T$3,Sheet1[[#This Row],[sexo]],$U$2:$U$3)</f>
        <v>0.48</v>
      </c>
      <c r="J300" s="1">
        <f>SUMIF($M$2:$M$4,Sheet1[[#This Row],[municipio]],$R$2:$R$4)</f>
        <v>0.69345147095967985</v>
      </c>
      <c r="K300" s="1">
        <f>PRODUCT(Sheet1[[#This Row],[pond_sex]],Sheet1[[#This Row],[pond_mun]])</f>
        <v>0.33285670606064632</v>
      </c>
    </row>
    <row r="301" spans="1:11" x14ac:dyDescent="0.25">
      <c r="A301" t="s">
        <v>4</v>
      </c>
      <c r="B301">
        <v>39074</v>
      </c>
      <c r="C301" t="s">
        <v>40</v>
      </c>
      <c r="D301" t="s">
        <v>35</v>
      </c>
      <c r="E301" t="s">
        <v>5</v>
      </c>
      <c r="F301" t="s">
        <v>11</v>
      </c>
      <c r="G301" t="s">
        <v>16</v>
      </c>
      <c r="H301" t="s">
        <v>7</v>
      </c>
      <c r="I301" s="1">
        <f>SUMIF($T$2:$T$3,Sheet1[[#This Row],[sexo]],$U$2:$U$3)</f>
        <v>0.48</v>
      </c>
      <c r="J301" s="1">
        <f>SUMIF($M$2:$M$4,Sheet1[[#This Row],[municipio]],$R$2:$R$4)</f>
        <v>0.69345147095967985</v>
      </c>
      <c r="K301" s="1">
        <f>PRODUCT(Sheet1[[#This Row],[pond_sex]],Sheet1[[#This Row],[pond_mun]])</f>
        <v>0.33285670606064632</v>
      </c>
    </row>
    <row r="302" spans="1:11" x14ac:dyDescent="0.25">
      <c r="A302" t="s">
        <v>8</v>
      </c>
      <c r="B302">
        <v>39105</v>
      </c>
      <c r="C302" t="s">
        <v>40</v>
      </c>
      <c r="D302" t="s">
        <v>35</v>
      </c>
      <c r="E302" t="s">
        <v>13</v>
      </c>
      <c r="F302" t="s">
        <v>36</v>
      </c>
      <c r="G302" t="s">
        <v>16</v>
      </c>
      <c r="H302" t="s">
        <v>15</v>
      </c>
      <c r="I302" s="1">
        <f>SUMIF($T$2:$T$3,Sheet1[[#This Row],[sexo]],$U$2:$U$3)</f>
        <v>0.52</v>
      </c>
      <c r="J302" s="1">
        <f>SUMIF($M$2:$M$4,Sheet1[[#This Row],[municipio]],$R$2:$R$4)</f>
        <v>0.69345147095967985</v>
      </c>
      <c r="K302" s="1">
        <f>PRODUCT(Sheet1[[#This Row],[pond_sex]],Sheet1[[#This Row],[pond_mun]])</f>
        <v>0.36059476489903353</v>
      </c>
    </row>
    <row r="303" spans="1:11" x14ac:dyDescent="0.25">
      <c r="A303" t="s">
        <v>8</v>
      </c>
      <c r="B303">
        <v>39074</v>
      </c>
      <c r="C303" t="s">
        <v>40</v>
      </c>
      <c r="D303" t="s">
        <v>35</v>
      </c>
      <c r="E303" t="s">
        <v>9</v>
      </c>
      <c r="F303" t="s">
        <v>39</v>
      </c>
      <c r="G303" t="s">
        <v>6</v>
      </c>
      <c r="H303" t="s">
        <v>7</v>
      </c>
      <c r="I303" s="1">
        <f>SUMIF($T$2:$T$3,Sheet1[[#This Row],[sexo]],$U$2:$U$3)</f>
        <v>0.52</v>
      </c>
      <c r="J303" s="1">
        <f>SUMIF($M$2:$M$4,Sheet1[[#This Row],[municipio]],$R$2:$R$4)</f>
        <v>0.69345147095967985</v>
      </c>
      <c r="K303" s="1">
        <f>PRODUCT(Sheet1[[#This Row],[pond_sex]],Sheet1[[#This Row],[pond_mun]])</f>
        <v>0.36059476489903353</v>
      </c>
    </row>
    <row r="304" spans="1:11" x14ac:dyDescent="0.25">
      <c r="A304" t="s">
        <v>4</v>
      </c>
      <c r="B304">
        <v>39074</v>
      </c>
      <c r="C304" t="s">
        <v>40</v>
      </c>
      <c r="D304" t="s">
        <v>35</v>
      </c>
      <c r="E304" t="s">
        <v>5</v>
      </c>
      <c r="F304" t="s">
        <v>36</v>
      </c>
      <c r="G304" t="s">
        <v>10</v>
      </c>
      <c r="H304" t="s">
        <v>7</v>
      </c>
      <c r="I304" s="1">
        <f>SUMIF($T$2:$T$3,Sheet1[[#This Row],[sexo]],$U$2:$U$3)</f>
        <v>0.48</v>
      </c>
      <c r="J304" s="1">
        <f>SUMIF($M$2:$M$4,Sheet1[[#This Row],[municipio]],$R$2:$R$4)</f>
        <v>0.69345147095967985</v>
      </c>
      <c r="K304" s="1">
        <f>PRODUCT(Sheet1[[#This Row],[pond_sex]],Sheet1[[#This Row],[pond_mun]])</f>
        <v>0.33285670606064632</v>
      </c>
    </row>
    <row r="305" spans="1:11" x14ac:dyDescent="0.25">
      <c r="A305" t="s">
        <v>8</v>
      </c>
      <c r="B305">
        <v>39058</v>
      </c>
      <c r="C305" t="s">
        <v>40</v>
      </c>
      <c r="D305" t="s">
        <v>35</v>
      </c>
      <c r="E305" t="s">
        <v>9</v>
      </c>
      <c r="F305" t="s">
        <v>39</v>
      </c>
      <c r="G305" t="s">
        <v>6</v>
      </c>
      <c r="H305" t="s">
        <v>15</v>
      </c>
      <c r="I305" s="1">
        <f>SUMIF($T$2:$T$3,Sheet1[[#This Row],[sexo]],$U$2:$U$3)</f>
        <v>0.52</v>
      </c>
      <c r="J305" s="1">
        <f>SUMIF($M$2:$M$4,Sheet1[[#This Row],[municipio]],$R$2:$R$4)</f>
        <v>0.69345147095967985</v>
      </c>
      <c r="K305" s="1">
        <f>PRODUCT(Sheet1[[#This Row],[pond_sex]],Sheet1[[#This Row],[pond_mun]])</f>
        <v>0.36059476489903353</v>
      </c>
    </row>
    <row r="306" spans="1:11" x14ac:dyDescent="0.25">
      <c r="A306" t="s">
        <v>8</v>
      </c>
      <c r="B306">
        <v>39095</v>
      </c>
      <c r="C306" t="s">
        <v>40</v>
      </c>
      <c r="D306" t="s">
        <v>35</v>
      </c>
      <c r="E306" t="s">
        <v>9</v>
      </c>
      <c r="F306" t="s">
        <v>39</v>
      </c>
      <c r="G306" t="s">
        <v>6</v>
      </c>
      <c r="H306" t="s">
        <v>15</v>
      </c>
      <c r="I306" s="1">
        <f>SUMIF($T$2:$T$3,Sheet1[[#This Row],[sexo]],$U$2:$U$3)</f>
        <v>0.52</v>
      </c>
      <c r="J306" s="1">
        <f>SUMIF($M$2:$M$4,Sheet1[[#This Row],[municipio]],$R$2:$R$4)</f>
        <v>0.69345147095967985</v>
      </c>
      <c r="K306" s="1">
        <f>PRODUCT(Sheet1[[#This Row],[pond_sex]],Sheet1[[#This Row],[pond_mun]])</f>
        <v>0.36059476489903353</v>
      </c>
    </row>
    <row r="307" spans="1:11" x14ac:dyDescent="0.25">
      <c r="A307" t="s">
        <v>8</v>
      </c>
      <c r="B307">
        <v>39074</v>
      </c>
      <c r="C307" t="s">
        <v>40</v>
      </c>
      <c r="D307" t="s">
        <v>35</v>
      </c>
      <c r="E307" t="s">
        <v>5</v>
      </c>
      <c r="F307" t="s">
        <v>39</v>
      </c>
      <c r="G307" t="s">
        <v>6</v>
      </c>
      <c r="H307" t="s">
        <v>7</v>
      </c>
      <c r="I307" s="1">
        <f>SUMIF($T$2:$T$3,Sheet1[[#This Row],[sexo]],$U$2:$U$3)</f>
        <v>0.52</v>
      </c>
      <c r="J307" s="1">
        <f>SUMIF($M$2:$M$4,Sheet1[[#This Row],[municipio]],$R$2:$R$4)</f>
        <v>0.69345147095967985</v>
      </c>
      <c r="K307" s="1">
        <f>PRODUCT(Sheet1[[#This Row],[pond_sex]],Sheet1[[#This Row],[pond_mun]])</f>
        <v>0.36059476489903353</v>
      </c>
    </row>
    <row r="308" spans="1:11" x14ac:dyDescent="0.25">
      <c r="A308" t="s">
        <v>8</v>
      </c>
      <c r="B308">
        <v>39074</v>
      </c>
      <c r="C308" t="s">
        <v>40</v>
      </c>
      <c r="D308" t="s">
        <v>35</v>
      </c>
      <c r="E308" t="s">
        <v>9</v>
      </c>
      <c r="F308" t="s">
        <v>39</v>
      </c>
      <c r="G308" t="s">
        <v>6</v>
      </c>
      <c r="H308" t="s">
        <v>15</v>
      </c>
      <c r="I308" s="1">
        <f>SUMIF($T$2:$T$3,Sheet1[[#This Row],[sexo]],$U$2:$U$3)</f>
        <v>0.52</v>
      </c>
      <c r="J308" s="1">
        <f>SUMIF($M$2:$M$4,Sheet1[[#This Row],[municipio]],$R$2:$R$4)</f>
        <v>0.69345147095967985</v>
      </c>
      <c r="K308" s="1">
        <f>PRODUCT(Sheet1[[#This Row],[pond_sex]],Sheet1[[#This Row],[pond_mun]])</f>
        <v>0.36059476489903353</v>
      </c>
    </row>
    <row r="309" spans="1:11" x14ac:dyDescent="0.25">
      <c r="A309" t="s">
        <v>4</v>
      </c>
      <c r="B309">
        <v>39074</v>
      </c>
      <c r="C309" t="s">
        <v>40</v>
      </c>
      <c r="D309" t="s">
        <v>35</v>
      </c>
      <c r="E309" t="s">
        <v>5</v>
      </c>
      <c r="F309" t="s">
        <v>11</v>
      </c>
      <c r="G309" t="s">
        <v>16</v>
      </c>
      <c r="H309" t="s">
        <v>15</v>
      </c>
      <c r="I309" s="1">
        <f>SUMIF($T$2:$T$3,Sheet1[[#This Row],[sexo]],$U$2:$U$3)</f>
        <v>0.48</v>
      </c>
      <c r="J309" s="1">
        <f>SUMIF($M$2:$M$4,Sheet1[[#This Row],[municipio]],$R$2:$R$4)</f>
        <v>0.69345147095967985</v>
      </c>
      <c r="K309" s="1">
        <f>PRODUCT(Sheet1[[#This Row],[pond_sex]],Sheet1[[#This Row],[pond_mun]])</f>
        <v>0.33285670606064632</v>
      </c>
    </row>
    <row r="310" spans="1:11" x14ac:dyDescent="0.25">
      <c r="A310" t="s">
        <v>4</v>
      </c>
      <c r="B310">
        <v>39074</v>
      </c>
      <c r="C310" t="s">
        <v>40</v>
      </c>
      <c r="D310" t="s">
        <v>35</v>
      </c>
      <c r="E310" t="s">
        <v>5</v>
      </c>
      <c r="F310" t="s">
        <v>39</v>
      </c>
      <c r="G310" t="s">
        <v>11</v>
      </c>
      <c r="H310" t="s">
        <v>15</v>
      </c>
      <c r="I310" s="1">
        <f>SUMIF($T$2:$T$3,Sheet1[[#This Row],[sexo]],$U$2:$U$3)</f>
        <v>0.48</v>
      </c>
      <c r="J310" s="1">
        <f>SUMIF($M$2:$M$4,Sheet1[[#This Row],[municipio]],$R$2:$R$4)</f>
        <v>0.69345147095967985</v>
      </c>
      <c r="K310" s="1">
        <f>PRODUCT(Sheet1[[#This Row],[pond_sex]],Sheet1[[#This Row],[pond_mun]])</f>
        <v>0.33285670606064632</v>
      </c>
    </row>
    <row r="311" spans="1:11" x14ac:dyDescent="0.25">
      <c r="A311" t="s">
        <v>4</v>
      </c>
      <c r="B311">
        <v>39074</v>
      </c>
      <c r="C311" t="s">
        <v>40</v>
      </c>
      <c r="D311" t="s">
        <v>35</v>
      </c>
      <c r="E311" t="s">
        <v>13</v>
      </c>
      <c r="F311" t="s">
        <v>11</v>
      </c>
      <c r="G311" t="s">
        <v>11</v>
      </c>
      <c r="H311" t="s">
        <v>7</v>
      </c>
      <c r="I311" s="1">
        <f>SUMIF($T$2:$T$3,Sheet1[[#This Row],[sexo]],$U$2:$U$3)</f>
        <v>0.48</v>
      </c>
      <c r="J311" s="1">
        <f>SUMIF($M$2:$M$4,Sheet1[[#This Row],[municipio]],$R$2:$R$4)</f>
        <v>0.69345147095967985</v>
      </c>
      <c r="K311" s="1">
        <f>PRODUCT(Sheet1[[#This Row],[pond_sex]],Sheet1[[#This Row],[pond_mun]])</f>
        <v>0.33285670606064632</v>
      </c>
    </row>
    <row r="312" spans="1:11" x14ac:dyDescent="0.25">
      <c r="A312" t="s">
        <v>4</v>
      </c>
      <c r="B312">
        <v>39096</v>
      </c>
      <c r="C312" t="s">
        <v>40</v>
      </c>
      <c r="D312" t="s">
        <v>35</v>
      </c>
      <c r="E312" t="s">
        <v>13</v>
      </c>
      <c r="F312" t="s">
        <v>39</v>
      </c>
      <c r="G312" t="s">
        <v>6</v>
      </c>
      <c r="H312" t="s">
        <v>7</v>
      </c>
      <c r="I312" s="1">
        <f>SUMIF($T$2:$T$3,Sheet1[[#This Row],[sexo]],$U$2:$U$3)</f>
        <v>0.48</v>
      </c>
      <c r="J312" s="1">
        <f>SUMIF($M$2:$M$4,Sheet1[[#This Row],[municipio]],$R$2:$R$4)</f>
        <v>0.69345147095967985</v>
      </c>
      <c r="K312" s="1">
        <f>PRODUCT(Sheet1[[#This Row],[pond_sex]],Sheet1[[#This Row],[pond_mun]])</f>
        <v>0.33285670606064632</v>
      </c>
    </row>
    <row r="313" spans="1:11" x14ac:dyDescent="0.25">
      <c r="A313" t="s">
        <v>4</v>
      </c>
      <c r="B313">
        <v>39070</v>
      </c>
      <c r="C313" t="s">
        <v>40</v>
      </c>
      <c r="D313" t="s">
        <v>35</v>
      </c>
      <c r="E313" t="s">
        <v>5</v>
      </c>
      <c r="F313" t="s">
        <v>38</v>
      </c>
      <c r="G313" t="s">
        <v>6</v>
      </c>
      <c r="H313" t="s">
        <v>7</v>
      </c>
      <c r="I313" s="1">
        <f>SUMIF($T$2:$T$3,Sheet1[[#This Row],[sexo]],$U$2:$U$3)</f>
        <v>0.48</v>
      </c>
      <c r="J313" s="1">
        <f>SUMIF($M$2:$M$4,Sheet1[[#This Row],[municipio]],$R$2:$R$4)</f>
        <v>0.69345147095967985</v>
      </c>
      <c r="K313" s="1">
        <f>PRODUCT(Sheet1[[#This Row],[pond_sex]],Sheet1[[#This Row],[pond_mun]])</f>
        <v>0.33285670606064632</v>
      </c>
    </row>
    <row r="314" spans="1:11" x14ac:dyDescent="0.25">
      <c r="A314" t="s">
        <v>8</v>
      </c>
      <c r="B314">
        <v>39056</v>
      </c>
      <c r="C314" t="s">
        <v>40</v>
      </c>
      <c r="D314" t="s">
        <v>35</v>
      </c>
      <c r="E314" t="s">
        <v>5</v>
      </c>
      <c r="F314" t="s">
        <v>39</v>
      </c>
      <c r="G314" t="s">
        <v>6</v>
      </c>
      <c r="H314" t="s">
        <v>15</v>
      </c>
      <c r="I314" s="1">
        <f>SUMIF($T$2:$T$3,Sheet1[[#This Row],[sexo]],$U$2:$U$3)</f>
        <v>0.52</v>
      </c>
      <c r="J314" s="1">
        <f>SUMIF($M$2:$M$4,Sheet1[[#This Row],[municipio]],$R$2:$R$4)</f>
        <v>0.69345147095967985</v>
      </c>
      <c r="K314" s="1">
        <f>PRODUCT(Sheet1[[#This Row],[pond_sex]],Sheet1[[#This Row],[pond_mun]])</f>
        <v>0.36059476489903353</v>
      </c>
    </row>
    <row r="315" spans="1:11" x14ac:dyDescent="0.25">
      <c r="A315" t="s">
        <v>8</v>
      </c>
      <c r="B315">
        <v>39025</v>
      </c>
      <c r="C315" t="s">
        <v>40</v>
      </c>
      <c r="D315" t="s">
        <v>35</v>
      </c>
      <c r="E315" t="s">
        <v>9</v>
      </c>
      <c r="F315" t="s">
        <v>37</v>
      </c>
      <c r="G315" t="s">
        <v>14</v>
      </c>
      <c r="H315" t="s">
        <v>7</v>
      </c>
      <c r="I315" s="1">
        <f>SUMIF($T$2:$T$3,Sheet1[[#This Row],[sexo]],$U$2:$U$3)</f>
        <v>0.52</v>
      </c>
      <c r="J315" s="1">
        <f>SUMIF($M$2:$M$4,Sheet1[[#This Row],[municipio]],$R$2:$R$4)</f>
        <v>0.69345147095967985</v>
      </c>
      <c r="K315" s="1">
        <f>PRODUCT(Sheet1[[#This Row],[pond_sex]],Sheet1[[#This Row],[pond_mun]])</f>
        <v>0.36059476489903353</v>
      </c>
    </row>
    <row r="316" spans="1:11" x14ac:dyDescent="0.25">
      <c r="A316" t="s">
        <v>8</v>
      </c>
      <c r="B316">
        <v>39074</v>
      </c>
      <c r="C316" t="s">
        <v>40</v>
      </c>
      <c r="D316" t="s">
        <v>35</v>
      </c>
      <c r="E316" t="s">
        <v>9</v>
      </c>
      <c r="F316" t="s">
        <v>39</v>
      </c>
      <c r="G316" t="s">
        <v>6</v>
      </c>
      <c r="H316" t="s">
        <v>15</v>
      </c>
      <c r="I316" s="1">
        <f>SUMIF($T$2:$T$3,Sheet1[[#This Row],[sexo]],$U$2:$U$3)</f>
        <v>0.52</v>
      </c>
      <c r="J316" s="1">
        <f>SUMIF($M$2:$M$4,Sheet1[[#This Row],[municipio]],$R$2:$R$4)</f>
        <v>0.69345147095967985</v>
      </c>
      <c r="K316" s="1">
        <f>PRODUCT(Sheet1[[#This Row],[pond_sex]],Sheet1[[#This Row],[pond_mun]])</f>
        <v>0.36059476489903353</v>
      </c>
    </row>
    <row r="317" spans="1:11" x14ac:dyDescent="0.25">
      <c r="A317" t="s">
        <v>8</v>
      </c>
      <c r="B317">
        <v>39074</v>
      </c>
      <c r="C317" t="s">
        <v>40</v>
      </c>
      <c r="D317" t="s">
        <v>35</v>
      </c>
      <c r="E317" t="s">
        <v>13</v>
      </c>
      <c r="F317" t="s">
        <v>11</v>
      </c>
      <c r="G317" t="s">
        <v>6</v>
      </c>
      <c r="H317" t="s">
        <v>15</v>
      </c>
      <c r="I317" s="1">
        <f>SUMIF($T$2:$T$3,Sheet1[[#This Row],[sexo]],$U$2:$U$3)</f>
        <v>0.52</v>
      </c>
      <c r="J317" s="1">
        <f>SUMIF($M$2:$M$4,Sheet1[[#This Row],[municipio]],$R$2:$R$4)</f>
        <v>0.69345147095967985</v>
      </c>
      <c r="K317" s="1">
        <f>PRODUCT(Sheet1[[#This Row],[pond_sex]],Sheet1[[#This Row],[pond_mun]])</f>
        <v>0.36059476489903353</v>
      </c>
    </row>
    <row r="318" spans="1:11" x14ac:dyDescent="0.25">
      <c r="A318" t="s">
        <v>8</v>
      </c>
      <c r="B318">
        <v>39096</v>
      </c>
      <c r="C318" t="s">
        <v>40</v>
      </c>
      <c r="D318" t="s">
        <v>35</v>
      </c>
      <c r="E318" t="s">
        <v>5</v>
      </c>
      <c r="F318" t="s">
        <v>39</v>
      </c>
      <c r="G318" t="s">
        <v>11</v>
      </c>
      <c r="H318" t="s">
        <v>7</v>
      </c>
      <c r="I318" s="1">
        <f>SUMIF($T$2:$T$3,Sheet1[[#This Row],[sexo]],$U$2:$U$3)</f>
        <v>0.52</v>
      </c>
      <c r="J318" s="1">
        <f>SUMIF($M$2:$M$4,Sheet1[[#This Row],[municipio]],$R$2:$R$4)</f>
        <v>0.69345147095967985</v>
      </c>
      <c r="K318" s="1">
        <f>PRODUCT(Sheet1[[#This Row],[pond_sex]],Sheet1[[#This Row],[pond_mun]])</f>
        <v>0.36059476489903353</v>
      </c>
    </row>
    <row r="319" spans="1:11" x14ac:dyDescent="0.25">
      <c r="A319" t="s">
        <v>8</v>
      </c>
      <c r="B319">
        <v>39015</v>
      </c>
      <c r="C319" t="s">
        <v>40</v>
      </c>
      <c r="D319" t="s">
        <v>35</v>
      </c>
      <c r="E319" t="s">
        <v>13</v>
      </c>
      <c r="F319" t="s">
        <v>11</v>
      </c>
      <c r="G319" t="s">
        <v>6</v>
      </c>
      <c r="H319" t="s">
        <v>7</v>
      </c>
      <c r="I319" s="1">
        <f>SUMIF($T$2:$T$3,Sheet1[[#This Row],[sexo]],$U$2:$U$3)</f>
        <v>0.52</v>
      </c>
      <c r="J319" s="1">
        <f>SUMIF($M$2:$M$4,Sheet1[[#This Row],[municipio]],$R$2:$R$4)</f>
        <v>0.69345147095967985</v>
      </c>
      <c r="K319" s="1">
        <f>PRODUCT(Sheet1[[#This Row],[pond_sex]],Sheet1[[#This Row],[pond_mun]])</f>
        <v>0.36059476489903353</v>
      </c>
    </row>
    <row r="320" spans="1:11" x14ac:dyDescent="0.25">
      <c r="A320" t="s">
        <v>4</v>
      </c>
      <c r="B320">
        <v>39040</v>
      </c>
      <c r="C320" t="s">
        <v>40</v>
      </c>
      <c r="D320" t="s">
        <v>35</v>
      </c>
      <c r="E320" t="s">
        <v>13</v>
      </c>
      <c r="F320" t="s">
        <v>39</v>
      </c>
      <c r="G320" t="s">
        <v>6</v>
      </c>
      <c r="H320" t="s">
        <v>7</v>
      </c>
      <c r="I320" s="1">
        <f>SUMIF($T$2:$T$3,Sheet1[[#This Row],[sexo]],$U$2:$U$3)</f>
        <v>0.48</v>
      </c>
      <c r="J320" s="1">
        <f>SUMIF($M$2:$M$4,Sheet1[[#This Row],[municipio]],$R$2:$R$4)</f>
        <v>0.69345147095967985</v>
      </c>
      <c r="K320" s="1">
        <f>PRODUCT(Sheet1[[#This Row],[pond_sex]],Sheet1[[#This Row],[pond_mun]])</f>
        <v>0.33285670606064632</v>
      </c>
    </row>
    <row r="321" spans="1:11" x14ac:dyDescent="0.25">
      <c r="A321" t="s">
        <v>8</v>
      </c>
      <c r="B321">
        <v>39096</v>
      </c>
      <c r="C321" t="s">
        <v>40</v>
      </c>
      <c r="D321" t="s">
        <v>35</v>
      </c>
      <c r="E321" t="s">
        <v>9</v>
      </c>
      <c r="F321" t="s">
        <v>11</v>
      </c>
      <c r="G321" t="s">
        <v>10</v>
      </c>
      <c r="H321" t="s">
        <v>7</v>
      </c>
      <c r="I321" s="1">
        <f>SUMIF($T$2:$T$3,Sheet1[[#This Row],[sexo]],$U$2:$U$3)</f>
        <v>0.52</v>
      </c>
      <c r="J321" s="1">
        <f>SUMIF($M$2:$M$4,Sheet1[[#This Row],[municipio]],$R$2:$R$4)</f>
        <v>0.69345147095967985</v>
      </c>
      <c r="K321" s="1">
        <f>PRODUCT(Sheet1[[#This Row],[pond_sex]],Sheet1[[#This Row],[pond_mun]])</f>
        <v>0.36059476489903353</v>
      </c>
    </row>
    <row r="322" spans="1:11" x14ac:dyDescent="0.25">
      <c r="A322" t="s">
        <v>4</v>
      </c>
      <c r="B322">
        <v>39036</v>
      </c>
      <c r="C322" t="s">
        <v>40</v>
      </c>
      <c r="D322" t="s">
        <v>35</v>
      </c>
      <c r="E322" t="s">
        <v>5</v>
      </c>
      <c r="F322" t="s">
        <v>37</v>
      </c>
      <c r="G322" t="s">
        <v>11</v>
      </c>
      <c r="H322" t="s">
        <v>15</v>
      </c>
      <c r="I322" s="1">
        <f>SUMIF($T$2:$T$3,Sheet1[[#This Row],[sexo]],$U$2:$U$3)</f>
        <v>0.48</v>
      </c>
      <c r="J322" s="1">
        <f>SUMIF($M$2:$M$4,Sheet1[[#This Row],[municipio]],$R$2:$R$4)</f>
        <v>0.69345147095967985</v>
      </c>
      <c r="K322" s="1">
        <f>PRODUCT(Sheet1[[#This Row],[pond_sex]],Sheet1[[#This Row],[pond_mun]])</f>
        <v>0.33285670606064632</v>
      </c>
    </row>
    <row r="323" spans="1:11" x14ac:dyDescent="0.25">
      <c r="A323" t="s">
        <v>8</v>
      </c>
      <c r="B323">
        <v>39097</v>
      </c>
      <c r="C323" t="s">
        <v>40</v>
      </c>
      <c r="D323" t="s">
        <v>35</v>
      </c>
      <c r="E323" t="s">
        <v>9</v>
      </c>
      <c r="F323" t="s">
        <v>39</v>
      </c>
      <c r="G323" t="s">
        <v>6</v>
      </c>
      <c r="H323" t="s">
        <v>15</v>
      </c>
      <c r="I323" s="1">
        <f>SUMIF($T$2:$T$3,Sheet1[[#This Row],[sexo]],$U$2:$U$3)</f>
        <v>0.52</v>
      </c>
      <c r="J323" s="1">
        <f>SUMIF($M$2:$M$4,Sheet1[[#This Row],[municipio]],$R$2:$R$4)</f>
        <v>0.69345147095967985</v>
      </c>
      <c r="K323" s="1">
        <f>PRODUCT(Sheet1[[#This Row],[pond_sex]],Sheet1[[#This Row],[pond_mun]])</f>
        <v>0.36059476489903353</v>
      </c>
    </row>
    <row r="324" spans="1:11" x14ac:dyDescent="0.25">
      <c r="A324" t="s">
        <v>4</v>
      </c>
      <c r="B324">
        <v>39060</v>
      </c>
      <c r="C324" t="s">
        <v>40</v>
      </c>
      <c r="D324" t="s">
        <v>35</v>
      </c>
      <c r="E324" t="s">
        <v>5</v>
      </c>
      <c r="F324" t="s">
        <v>39</v>
      </c>
      <c r="G324" t="s">
        <v>6</v>
      </c>
      <c r="H324" t="s">
        <v>15</v>
      </c>
      <c r="I324" s="1">
        <f>SUMIF($T$2:$T$3,Sheet1[[#This Row],[sexo]],$U$2:$U$3)</f>
        <v>0.48</v>
      </c>
      <c r="J324" s="1">
        <f>SUMIF($M$2:$M$4,Sheet1[[#This Row],[municipio]],$R$2:$R$4)</f>
        <v>0.69345147095967985</v>
      </c>
      <c r="K324" s="1">
        <f>PRODUCT(Sheet1[[#This Row],[pond_sex]],Sheet1[[#This Row],[pond_mun]])</f>
        <v>0.33285670606064632</v>
      </c>
    </row>
    <row r="325" spans="1:11" x14ac:dyDescent="0.25">
      <c r="A325" t="s">
        <v>8</v>
      </c>
      <c r="B325">
        <v>39010</v>
      </c>
      <c r="C325" t="s">
        <v>40</v>
      </c>
      <c r="D325" t="s">
        <v>35</v>
      </c>
      <c r="E325" t="s">
        <v>9</v>
      </c>
      <c r="F325" t="s">
        <v>36</v>
      </c>
      <c r="G325" t="s">
        <v>16</v>
      </c>
      <c r="H325" t="s">
        <v>7</v>
      </c>
      <c r="I325" s="1">
        <f>SUMIF($T$2:$T$3,Sheet1[[#This Row],[sexo]],$U$2:$U$3)</f>
        <v>0.52</v>
      </c>
      <c r="J325" s="1">
        <f>SUMIF($M$2:$M$4,Sheet1[[#This Row],[municipio]],$R$2:$R$4)</f>
        <v>0.69345147095967985</v>
      </c>
      <c r="K325" s="1">
        <f>PRODUCT(Sheet1[[#This Row],[pond_sex]],Sheet1[[#This Row],[pond_mun]])</f>
        <v>0.36059476489903353</v>
      </c>
    </row>
    <row r="326" spans="1:11" x14ac:dyDescent="0.25">
      <c r="A326" t="s">
        <v>8</v>
      </c>
      <c r="B326">
        <v>39095</v>
      </c>
      <c r="C326" t="s">
        <v>40</v>
      </c>
      <c r="D326" t="s">
        <v>35</v>
      </c>
      <c r="E326" t="s">
        <v>13</v>
      </c>
      <c r="F326" t="s">
        <v>11</v>
      </c>
      <c r="G326" t="s">
        <v>16</v>
      </c>
      <c r="H326" t="s">
        <v>15</v>
      </c>
      <c r="I326" s="1">
        <f>SUMIF($T$2:$T$3,Sheet1[[#This Row],[sexo]],$U$2:$U$3)</f>
        <v>0.52</v>
      </c>
      <c r="J326" s="1">
        <f>SUMIF($M$2:$M$4,Sheet1[[#This Row],[municipio]],$R$2:$R$4)</f>
        <v>0.69345147095967985</v>
      </c>
      <c r="K326" s="1">
        <f>PRODUCT(Sheet1[[#This Row],[pond_sex]],Sheet1[[#This Row],[pond_mun]])</f>
        <v>0.36059476489903353</v>
      </c>
    </row>
    <row r="327" spans="1:11" x14ac:dyDescent="0.25">
      <c r="A327" t="s">
        <v>8</v>
      </c>
      <c r="B327">
        <v>39096</v>
      </c>
      <c r="C327" t="s">
        <v>40</v>
      </c>
      <c r="D327" t="s">
        <v>35</v>
      </c>
      <c r="E327" t="s">
        <v>13</v>
      </c>
      <c r="F327" t="s">
        <v>37</v>
      </c>
      <c r="G327" t="s">
        <v>14</v>
      </c>
      <c r="H327" t="s">
        <v>7</v>
      </c>
      <c r="I327" s="1">
        <f>SUMIF($T$2:$T$3,Sheet1[[#This Row],[sexo]],$U$2:$U$3)</f>
        <v>0.52</v>
      </c>
      <c r="J327" s="1">
        <f>SUMIF($M$2:$M$4,Sheet1[[#This Row],[municipio]],$R$2:$R$4)</f>
        <v>0.69345147095967985</v>
      </c>
      <c r="K327" s="1">
        <f>PRODUCT(Sheet1[[#This Row],[pond_sex]],Sheet1[[#This Row],[pond_mun]])</f>
        <v>0.36059476489903353</v>
      </c>
    </row>
    <row r="328" spans="1:11" x14ac:dyDescent="0.25">
      <c r="A328" t="s">
        <v>4</v>
      </c>
      <c r="B328">
        <v>39020</v>
      </c>
      <c r="C328" t="s">
        <v>40</v>
      </c>
      <c r="D328" t="s">
        <v>35</v>
      </c>
      <c r="E328" t="s">
        <v>5</v>
      </c>
      <c r="F328" t="s">
        <v>11</v>
      </c>
      <c r="G328" t="s">
        <v>6</v>
      </c>
      <c r="H328" t="s">
        <v>15</v>
      </c>
      <c r="I328" s="1">
        <f>SUMIF($T$2:$T$3,Sheet1[[#This Row],[sexo]],$U$2:$U$3)</f>
        <v>0.48</v>
      </c>
      <c r="J328" s="1">
        <f>SUMIF($M$2:$M$4,Sheet1[[#This Row],[municipio]],$R$2:$R$4)</f>
        <v>0.69345147095967985</v>
      </c>
      <c r="K328" s="1">
        <f>PRODUCT(Sheet1[[#This Row],[pond_sex]],Sheet1[[#This Row],[pond_mun]])</f>
        <v>0.33285670606064632</v>
      </c>
    </row>
    <row r="329" spans="1:11" x14ac:dyDescent="0.25">
      <c r="A329" t="s">
        <v>4</v>
      </c>
      <c r="B329">
        <v>39018</v>
      </c>
      <c r="C329" t="s">
        <v>40</v>
      </c>
      <c r="D329" t="s">
        <v>35</v>
      </c>
      <c r="E329" t="s">
        <v>9</v>
      </c>
      <c r="F329" t="s">
        <v>39</v>
      </c>
      <c r="G329" t="s">
        <v>6</v>
      </c>
      <c r="H329" t="s">
        <v>15</v>
      </c>
      <c r="I329" s="1">
        <f>SUMIF($T$2:$T$3,Sheet1[[#This Row],[sexo]],$U$2:$U$3)</f>
        <v>0.48</v>
      </c>
      <c r="J329" s="1">
        <f>SUMIF($M$2:$M$4,Sheet1[[#This Row],[municipio]],$R$2:$R$4)</f>
        <v>0.69345147095967985</v>
      </c>
      <c r="K329" s="1">
        <f>PRODUCT(Sheet1[[#This Row],[pond_sex]],Sheet1[[#This Row],[pond_mun]])</f>
        <v>0.33285670606064632</v>
      </c>
    </row>
    <row r="330" spans="1:11" x14ac:dyDescent="0.25">
      <c r="A330" t="s">
        <v>4</v>
      </c>
      <c r="B330">
        <v>39047</v>
      </c>
      <c r="C330" t="s">
        <v>40</v>
      </c>
      <c r="D330" t="s">
        <v>35</v>
      </c>
      <c r="E330" t="s">
        <v>5</v>
      </c>
      <c r="F330" t="s">
        <v>37</v>
      </c>
      <c r="G330" t="s">
        <v>14</v>
      </c>
      <c r="H330" t="s">
        <v>15</v>
      </c>
      <c r="I330" s="1">
        <f>SUMIF($T$2:$T$3,Sheet1[[#This Row],[sexo]],$U$2:$U$3)</f>
        <v>0.48</v>
      </c>
      <c r="J330" s="1">
        <f>SUMIF($M$2:$M$4,Sheet1[[#This Row],[municipio]],$R$2:$R$4)</f>
        <v>0.69345147095967985</v>
      </c>
      <c r="K330" s="1">
        <f>PRODUCT(Sheet1[[#This Row],[pond_sex]],Sheet1[[#This Row],[pond_mun]])</f>
        <v>0.33285670606064632</v>
      </c>
    </row>
    <row r="331" spans="1:11" x14ac:dyDescent="0.25">
      <c r="A331" t="s">
        <v>8</v>
      </c>
      <c r="B331">
        <v>39070</v>
      </c>
      <c r="C331" t="s">
        <v>40</v>
      </c>
      <c r="D331" t="s">
        <v>35</v>
      </c>
      <c r="E331" t="s">
        <v>9</v>
      </c>
      <c r="F331" t="s">
        <v>39</v>
      </c>
      <c r="G331" t="s">
        <v>6</v>
      </c>
      <c r="H331" t="s">
        <v>15</v>
      </c>
      <c r="I331" s="1">
        <f>SUMIF($T$2:$T$3,Sheet1[[#This Row],[sexo]],$U$2:$U$3)</f>
        <v>0.52</v>
      </c>
      <c r="J331" s="1">
        <f>SUMIF($M$2:$M$4,Sheet1[[#This Row],[municipio]],$R$2:$R$4)</f>
        <v>0.69345147095967985</v>
      </c>
      <c r="K331" s="1">
        <f>PRODUCT(Sheet1[[#This Row],[pond_sex]],Sheet1[[#This Row],[pond_mun]])</f>
        <v>0.36059476489903353</v>
      </c>
    </row>
    <row r="332" spans="1:11" x14ac:dyDescent="0.25">
      <c r="A332" t="s">
        <v>8</v>
      </c>
      <c r="B332">
        <v>39097</v>
      </c>
      <c r="C332" t="s">
        <v>40</v>
      </c>
      <c r="D332" t="s">
        <v>35</v>
      </c>
      <c r="E332" t="s">
        <v>9</v>
      </c>
      <c r="F332" t="s">
        <v>11</v>
      </c>
      <c r="G332" t="s">
        <v>6</v>
      </c>
      <c r="H332" t="s">
        <v>15</v>
      </c>
      <c r="I332" s="1">
        <f>SUMIF($T$2:$T$3,Sheet1[[#This Row],[sexo]],$U$2:$U$3)</f>
        <v>0.52</v>
      </c>
      <c r="J332" s="1">
        <f>SUMIF($M$2:$M$4,Sheet1[[#This Row],[municipio]],$R$2:$R$4)</f>
        <v>0.69345147095967985</v>
      </c>
      <c r="K332" s="1">
        <f>PRODUCT(Sheet1[[#This Row],[pond_sex]],Sheet1[[#This Row],[pond_mun]])</f>
        <v>0.36059476489903353</v>
      </c>
    </row>
    <row r="333" spans="1:11" x14ac:dyDescent="0.25">
      <c r="A333" t="s">
        <v>8</v>
      </c>
      <c r="B333">
        <v>39036</v>
      </c>
      <c r="C333" t="s">
        <v>40</v>
      </c>
      <c r="D333" t="s">
        <v>35</v>
      </c>
      <c r="E333" t="s">
        <v>9</v>
      </c>
      <c r="F333" t="s">
        <v>37</v>
      </c>
      <c r="G333" t="s">
        <v>14</v>
      </c>
      <c r="H333" t="s">
        <v>7</v>
      </c>
      <c r="I333" s="1">
        <f>SUMIF($T$2:$T$3,Sheet1[[#This Row],[sexo]],$U$2:$U$3)</f>
        <v>0.52</v>
      </c>
      <c r="J333" s="1">
        <f>SUMIF($M$2:$M$4,Sheet1[[#This Row],[municipio]],$R$2:$R$4)</f>
        <v>0.69345147095967985</v>
      </c>
      <c r="K333" s="1">
        <f>PRODUCT(Sheet1[[#This Row],[pond_sex]],Sheet1[[#This Row],[pond_mun]])</f>
        <v>0.36059476489903353</v>
      </c>
    </row>
    <row r="334" spans="1:11" x14ac:dyDescent="0.25">
      <c r="A334" t="s">
        <v>8</v>
      </c>
      <c r="B334">
        <v>39010</v>
      </c>
      <c r="C334" t="s">
        <v>40</v>
      </c>
      <c r="D334" t="s">
        <v>35</v>
      </c>
      <c r="E334" t="s">
        <v>9</v>
      </c>
      <c r="F334" t="s">
        <v>38</v>
      </c>
      <c r="G334" t="s">
        <v>11</v>
      </c>
      <c r="H334" t="s">
        <v>15</v>
      </c>
      <c r="I334" s="1">
        <f>SUMIF($T$2:$T$3,Sheet1[[#This Row],[sexo]],$U$2:$U$3)</f>
        <v>0.52</v>
      </c>
      <c r="J334" s="1">
        <f>SUMIF($M$2:$M$4,Sheet1[[#This Row],[municipio]],$R$2:$R$4)</f>
        <v>0.69345147095967985</v>
      </c>
      <c r="K334" s="1">
        <f>PRODUCT(Sheet1[[#This Row],[pond_sex]],Sheet1[[#This Row],[pond_mun]])</f>
        <v>0.36059476489903353</v>
      </c>
    </row>
    <row r="335" spans="1:11" x14ac:dyDescent="0.25">
      <c r="A335" t="s">
        <v>8</v>
      </c>
      <c r="B335">
        <v>39018</v>
      </c>
      <c r="C335" t="s">
        <v>40</v>
      </c>
      <c r="D335" t="s">
        <v>35</v>
      </c>
      <c r="E335" t="s">
        <v>9</v>
      </c>
      <c r="F335" t="s">
        <v>11</v>
      </c>
      <c r="G335" t="s">
        <v>6</v>
      </c>
      <c r="H335" t="s">
        <v>15</v>
      </c>
      <c r="I335" s="1">
        <f>SUMIF($T$2:$T$3,Sheet1[[#This Row],[sexo]],$U$2:$U$3)</f>
        <v>0.52</v>
      </c>
      <c r="J335" s="1">
        <f>SUMIF($M$2:$M$4,Sheet1[[#This Row],[municipio]],$R$2:$R$4)</f>
        <v>0.69345147095967985</v>
      </c>
      <c r="K335" s="1">
        <f>PRODUCT(Sheet1[[#This Row],[pond_sex]],Sheet1[[#This Row],[pond_mun]])</f>
        <v>0.36059476489903353</v>
      </c>
    </row>
    <row r="336" spans="1:11" x14ac:dyDescent="0.25">
      <c r="A336" t="s">
        <v>4</v>
      </c>
      <c r="B336">
        <v>39105</v>
      </c>
      <c r="C336" t="s">
        <v>40</v>
      </c>
      <c r="D336" t="s">
        <v>35</v>
      </c>
      <c r="E336" t="s">
        <v>5</v>
      </c>
      <c r="F336" t="s">
        <v>36</v>
      </c>
      <c r="G336" t="s">
        <v>6</v>
      </c>
      <c r="H336" t="s">
        <v>15</v>
      </c>
      <c r="I336" s="1">
        <f>SUMIF($T$2:$T$3,Sheet1[[#This Row],[sexo]],$U$2:$U$3)</f>
        <v>0.48</v>
      </c>
      <c r="J336" s="1">
        <f>SUMIF($M$2:$M$4,Sheet1[[#This Row],[municipio]],$R$2:$R$4)</f>
        <v>0.69345147095967985</v>
      </c>
      <c r="K336" s="1">
        <f>PRODUCT(Sheet1[[#This Row],[pond_sex]],Sheet1[[#This Row],[pond_mun]])</f>
        <v>0.33285670606064632</v>
      </c>
    </row>
    <row r="337" spans="1:11" x14ac:dyDescent="0.25">
      <c r="A337" t="s">
        <v>4</v>
      </c>
      <c r="B337">
        <v>39105</v>
      </c>
      <c r="C337" t="s">
        <v>40</v>
      </c>
      <c r="D337" t="s">
        <v>35</v>
      </c>
      <c r="E337" t="s">
        <v>9</v>
      </c>
      <c r="F337" t="s">
        <v>39</v>
      </c>
      <c r="G337" t="s">
        <v>6</v>
      </c>
      <c r="H337" t="s">
        <v>15</v>
      </c>
      <c r="I337" s="1">
        <f>SUMIF($T$2:$T$3,Sheet1[[#This Row],[sexo]],$U$2:$U$3)</f>
        <v>0.48</v>
      </c>
      <c r="J337" s="1">
        <f>SUMIF($M$2:$M$4,Sheet1[[#This Row],[municipio]],$R$2:$R$4)</f>
        <v>0.69345147095967985</v>
      </c>
      <c r="K337" s="1">
        <f>PRODUCT(Sheet1[[#This Row],[pond_sex]],Sheet1[[#This Row],[pond_mun]])</f>
        <v>0.33285670606064632</v>
      </c>
    </row>
    <row r="338" spans="1:11" x14ac:dyDescent="0.25">
      <c r="A338" t="s">
        <v>8</v>
      </c>
      <c r="B338">
        <v>39022</v>
      </c>
      <c r="C338" t="s">
        <v>40</v>
      </c>
      <c r="D338" t="s">
        <v>35</v>
      </c>
      <c r="E338" t="s">
        <v>9</v>
      </c>
      <c r="F338" t="s">
        <v>11</v>
      </c>
      <c r="G338" t="s">
        <v>6</v>
      </c>
      <c r="H338" t="s">
        <v>7</v>
      </c>
      <c r="I338" s="1">
        <f>SUMIF($T$2:$T$3,Sheet1[[#This Row],[sexo]],$U$2:$U$3)</f>
        <v>0.52</v>
      </c>
      <c r="J338" s="1">
        <f>SUMIF($M$2:$M$4,Sheet1[[#This Row],[municipio]],$R$2:$R$4)</f>
        <v>0.69345147095967985</v>
      </c>
      <c r="K338" s="1">
        <f>PRODUCT(Sheet1[[#This Row],[pond_sex]],Sheet1[[#This Row],[pond_mun]])</f>
        <v>0.36059476489903353</v>
      </c>
    </row>
    <row r="339" spans="1:11" x14ac:dyDescent="0.25">
      <c r="A339" t="s">
        <v>8</v>
      </c>
      <c r="B339">
        <v>39075</v>
      </c>
      <c r="C339" t="s">
        <v>40</v>
      </c>
      <c r="D339" t="s">
        <v>35</v>
      </c>
      <c r="E339" t="s">
        <v>9</v>
      </c>
      <c r="F339" t="s">
        <v>36</v>
      </c>
      <c r="G339" t="s">
        <v>16</v>
      </c>
      <c r="H339" t="s">
        <v>7</v>
      </c>
      <c r="I339" s="1">
        <f>SUMIF($T$2:$T$3,Sheet1[[#This Row],[sexo]],$U$2:$U$3)</f>
        <v>0.52</v>
      </c>
      <c r="J339" s="1">
        <f>SUMIF($M$2:$M$4,Sheet1[[#This Row],[municipio]],$R$2:$R$4)</f>
        <v>0.69345147095967985</v>
      </c>
      <c r="K339" s="1">
        <f>PRODUCT(Sheet1[[#This Row],[pond_sex]],Sheet1[[#This Row],[pond_mun]])</f>
        <v>0.36059476489903353</v>
      </c>
    </row>
    <row r="340" spans="1:11" x14ac:dyDescent="0.25">
      <c r="A340" t="s">
        <v>4</v>
      </c>
      <c r="B340">
        <v>39074</v>
      </c>
      <c r="C340" t="s">
        <v>40</v>
      </c>
      <c r="D340" t="s">
        <v>35</v>
      </c>
      <c r="E340" t="s">
        <v>5</v>
      </c>
      <c r="F340" t="s">
        <v>11</v>
      </c>
      <c r="G340" t="s">
        <v>6</v>
      </c>
      <c r="H340" t="s">
        <v>7</v>
      </c>
      <c r="I340" s="1">
        <f>SUMIF($T$2:$T$3,Sheet1[[#This Row],[sexo]],$U$2:$U$3)</f>
        <v>0.48</v>
      </c>
      <c r="J340" s="1">
        <f>SUMIF($M$2:$M$4,Sheet1[[#This Row],[municipio]],$R$2:$R$4)</f>
        <v>0.69345147095967985</v>
      </c>
      <c r="K340" s="1">
        <f>PRODUCT(Sheet1[[#This Row],[pond_sex]],Sheet1[[#This Row],[pond_mun]])</f>
        <v>0.33285670606064632</v>
      </c>
    </row>
    <row r="341" spans="1:11" x14ac:dyDescent="0.25">
      <c r="A341" t="s">
        <v>4</v>
      </c>
      <c r="B341">
        <v>39096</v>
      </c>
      <c r="C341" t="s">
        <v>40</v>
      </c>
      <c r="D341" t="s">
        <v>35</v>
      </c>
      <c r="E341" t="s">
        <v>5</v>
      </c>
      <c r="F341" t="s">
        <v>37</v>
      </c>
      <c r="G341" t="s">
        <v>14</v>
      </c>
      <c r="H341" t="s">
        <v>15</v>
      </c>
      <c r="I341" s="1">
        <f>SUMIF($T$2:$T$3,Sheet1[[#This Row],[sexo]],$U$2:$U$3)</f>
        <v>0.48</v>
      </c>
      <c r="J341" s="1">
        <f>SUMIF($M$2:$M$4,Sheet1[[#This Row],[municipio]],$R$2:$R$4)</f>
        <v>0.69345147095967985</v>
      </c>
      <c r="K341" s="1">
        <f>PRODUCT(Sheet1[[#This Row],[pond_sex]],Sheet1[[#This Row],[pond_mun]])</f>
        <v>0.33285670606064632</v>
      </c>
    </row>
    <row r="342" spans="1:11" x14ac:dyDescent="0.25">
      <c r="A342" t="s">
        <v>8</v>
      </c>
      <c r="B342">
        <v>39034</v>
      </c>
      <c r="C342" t="s">
        <v>40</v>
      </c>
      <c r="D342" t="s">
        <v>35</v>
      </c>
      <c r="E342" t="s">
        <v>9</v>
      </c>
      <c r="F342" t="s">
        <v>39</v>
      </c>
      <c r="G342" t="s">
        <v>17</v>
      </c>
      <c r="H342" t="s">
        <v>7</v>
      </c>
      <c r="I342" s="1">
        <f>SUMIF($T$2:$T$3,Sheet1[[#This Row],[sexo]],$U$2:$U$3)</f>
        <v>0.52</v>
      </c>
      <c r="J342" s="1">
        <f>SUMIF($M$2:$M$4,Sheet1[[#This Row],[municipio]],$R$2:$R$4)</f>
        <v>0.69345147095967985</v>
      </c>
      <c r="K342" s="1">
        <f>PRODUCT(Sheet1[[#This Row],[pond_sex]],Sheet1[[#This Row],[pond_mun]])</f>
        <v>0.36059476489903353</v>
      </c>
    </row>
    <row r="343" spans="1:11" x14ac:dyDescent="0.25">
      <c r="A343" t="s">
        <v>4</v>
      </c>
      <c r="B343">
        <v>39015</v>
      </c>
      <c r="C343" t="s">
        <v>40</v>
      </c>
      <c r="D343" t="s">
        <v>35</v>
      </c>
      <c r="E343" t="s">
        <v>5</v>
      </c>
      <c r="F343" t="s">
        <v>37</v>
      </c>
      <c r="G343" t="s">
        <v>14</v>
      </c>
      <c r="H343" t="s">
        <v>7</v>
      </c>
      <c r="I343" s="1">
        <f>SUMIF($T$2:$T$3,Sheet1[[#This Row],[sexo]],$U$2:$U$3)</f>
        <v>0.48</v>
      </c>
      <c r="J343" s="1">
        <f>SUMIF($M$2:$M$4,Sheet1[[#This Row],[municipio]],$R$2:$R$4)</f>
        <v>0.69345147095967985</v>
      </c>
      <c r="K343" s="1">
        <f>PRODUCT(Sheet1[[#This Row],[pond_sex]],Sheet1[[#This Row],[pond_mun]])</f>
        <v>0.33285670606064632</v>
      </c>
    </row>
    <row r="344" spans="1:11" x14ac:dyDescent="0.25">
      <c r="A344" t="s">
        <v>4</v>
      </c>
      <c r="B344">
        <v>39105</v>
      </c>
      <c r="C344" t="s">
        <v>40</v>
      </c>
      <c r="D344" t="s">
        <v>35</v>
      </c>
      <c r="E344" t="s">
        <v>5</v>
      </c>
      <c r="F344" t="s">
        <v>39</v>
      </c>
      <c r="G344" t="s">
        <v>6</v>
      </c>
      <c r="H344" t="s">
        <v>7</v>
      </c>
      <c r="I344" s="1">
        <f>SUMIF($T$2:$T$3,Sheet1[[#This Row],[sexo]],$U$2:$U$3)</f>
        <v>0.48</v>
      </c>
      <c r="J344" s="1">
        <f>SUMIF($M$2:$M$4,Sheet1[[#This Row],[municipio]],$R$2:$R$4)</f>
        <v>0.69345147095967985</v>
      </c>
      <c r="K344" s="1">
        <f>PRODUCT(Sheet1[[#This Row],[pond_sex]],Sheet1[[#This Row],[pond_mun]])</f>
        <v>0.33285670606064632</v>
      </c>
    </row>
    <row r="345" spans="1:11" x14ac:dyDescent="0.25">
      <c r="A345" t="s">
        <v>4</v>
      </c>
      <c r="B345">
        <v>39060</v>
      </c>
      <c r="C345" t="s">
        <v>40</v>
      </c>
      <c r="D345" t="s">
        <v>35</v>
      </c>
      <c r="E345" t="s">
        <v>9</v>
      </c>
      <c r="F345" t="s">
        <v>11</v>
      </c>
      <c r="G345" t="s">
        <v>6</v>
      </c>
      <c r="H345" t="s">
        <v>7</v>
      </c>
      <c r="I345" s="1">
        <f>SUMIF($T$2:$T$3,Sheet1[[#This Row],[sexo]],$U$2:$U$3)</f>
        <v>0.48</v>
      </c>
      <c r="J345" s="1">
        <f>SUMIF($M$2:$M$4,Sheet1[[#This Row],[municipio]],$R$2:$R$4)</f>
        <v>0.69345147095967985</v>
      </c>
      <c r="K345" s="1">
        <f>PRODUCT(Sheet1[[#This Row],[pond_sex]],Sheet1[[#This Row],[pond_mun]])</f>
        <v>0.33285670606064632</v>
      </c>
    </row>
    <row r="346" spans="1:11" x14ac:dyDescent="0.25">
      <c r="A346" t="s">
        <v>4</v>
      </c>
      <c r="B346">
        <v>39040</v>
      </c>
      <c r="C346" t="s">
        <v>40</v>
      </c>
      <c r="D346" t="s">
        <v>35</v>
      </c>
      <c r="E346" t="s">
        <v>9</v>
      </c>
      <c r="F346" t="s">
        <v>39</v>
      </c>
      <c r="G346" t="s">
        <v>6</v>
      </c>
      <c r="H346" t="s">
        <v>7</v>
      </c>
      <c r="I346" s="1">
        <f>SUMIF($T$2:$T$3,Sheet1[[#This Row],[sexo]],$U$2:$U$3)</f>
        <v>0.48</v>
      </c>
      <c r="J346" s="1">
        <f>SUMIF($M$2:$M$4,Sheet1[[#This Row],[municipio]],$R$2:$R$4)</f>
        <v>0.69345147095967985</v>
      </c>
      <c r="K346" s="1">
        <f>PRODUCT(Sheet1[[#This Row],[pond_sex]],Sheet1[[#This Row],[pond_mun]])</f>
        <v>0.33285670606064632</v>
      </c>
    </row>
    <row r="347" spans="1:11" x14ac:dyDescent="0.25">
      <c r="A347" t="s">
        <v>4</v>
      </c>
      <c r="B347">
        <v>39040</v>
      </c>
      <c r="C347" t="s">
        <v>40</v>
      </c>
      <c r="D347" t="s">
        <v>35</v>
      </c>
      <c r="E347" t="s">
        <v>13</v>
      </c>
      <c r="F347" t="s">
        <v>39</v>
      </c>
      <c r="G347" t="s">
        <v>6</v>
      </c>
      <c r="H347" t="s">
        <v>15</v>
      </c>
      <c r="I347" s="1">
        <f>SUMIF($T$2:$T$3,Sheet1[[#This Row],[sexo]],$U$2:$U$3)</f>
        <v>0.48</v>
      </c>
      <c r="J347" s="1">
        <f>SUMIF($M$2:$M$4,Sheet1[[#This Row],[municipio]],$R$2:$R$4)</f>
        <v>0.69345147095967985</v>
      </c>
      <c r="K347" s="1">
        <f>PRODUCT(Sheet1[[#This Row],[pond_sex]],Sheet1[[#This Row],[pond_mun]])</f>
        <v>0.33285670606064632</v>
      </c>
    </row>
    <row r="348" spans="1:11" x14ac:dyDescent="0.25">
      <c r="A348" t="s">
        <v>8</v>
      </c>
      <c r="B348">
        <v>39018</v>
      </c>
      <c r="C348" t="s">
        <v>40</v>
      </c>
      <c r="D348" t="s">
        <v>35</v>
      </c>
      <c r="E348" t="s">
        <v>9</v>
      </c>
      <c r="F348" t="s">
        <v>39</v>
      </c>
      <c r="G348" t="s">
        <v>6</v>
      </c>
      <c r="H348" t="s">
        <v>7</v>
      </c>
      <c r="I348" s="1">
        <f>SUMIF($T$2:$T$3,Sheet1[[#This Row],[sexo]],$U$2:$U$3)</f>
        <v>0.52</v>
      </c>
      <c r="J348" s="1">
        <f>SUMIF($M$2:$M$4,Sheet1[[#This Row],[municipio]],$R$2:$R$4)</f>
        <v>0.69345147095967985</v>
      </c>
      <c r="K348" s="1">
        <f>PRODUCT(Sheet1[[#This Row],[pond_sex]],Sheet1[[#This Row],[pond_mun]])</f>
        <v>0.36059476489903353</v>
      </c>
    </row>
    <row r="349" spans="1:11" x14ac:dyDescent="0.25">
      <c r="A349" t="s">
        <v>4</v>
      </c>
      <c r="B349">
        <v>39060</v>
      </c>
      <c r="C349" t="s">
        <v>40</v>
      </c>
      <c r="D349" t="s">
        <v>35</v>
      </c>
      <c r="E349" t="s">
        <v>9</v>
      </c>
      <c r="F349" t="s">
        <v>39</v>
      </c>
      <c r="G349" t="s">
        <v>6</v>
      </c>
      <c r="H349" t="s">
        <v>15</v>
      </c>
      <c r="I349" s="1">
        <f>SUMIF($T$2:$T$3,Sheet1[[#This Row],[sexo]],$U$2:$U$3)</f>
        <v>0.48</v>
      </c>
      <c r="J349" s="1">
        <f>SUMIF($M$2:$M$4,Sheet1[[#This Row],[municipio]],$R$2:$R$4)</f>
        <v>0.69345147095967985</v>
      </c>
      <c r="K349" s="1">
        <f>PRODUCT(Sheet1[[#This Row],[pond_sex]],Sheet1[[#This Row],[pond_mun]])</f>
        <v>0.33285670606064632</v>
      </c>
    </row>
    <row r="350" spans="1:11" x14ac:dyDescent="0.25">
      <c r="A350" t="s">
        <v>8</v>
      </c>
      <c r="B350">
        <v>39074</v>
      </c>
      <c r="C350" t="s">
        <v>40</v>
      </c>
      <c r="D350" t="s">
        <v>35</v>
      </c>
      <c r="E350" t="s">
        <v>13</v>
      </c>
      <c r="F350" t="s">
        <v>11</v>
      </c>
      <c r="G350" t="s">
        <v>11</v>
      </c>
      <c r="H350" t="s">
        <v>7</v>
      </c>
      <c r="I350" s="1">
        <f>SUMIF($T$2:$T$3,Sheet1[[#This Row],[sexo]],$U$2:$U$3)</f>
        <v>0.52</v>
      </c>
      <c r="J350" s="1">
        <f>SUMIF($M$2:$M$4,Sheet1[[#This Row],[municipio]],$R$2:$R$4)</f>
        <v>0.69345147095967985</v>
      </c>
      <c r="K350" s="1">
        <f>PRODUCT(Sheet1[[#This Row],[pond_sex]],Sheet1[[#This Row],[pond_mun]])</f>
        <v>0.36059476489903353</v>
      </c>
    </row>
    <row r="351" spans="1:11" x14ac:dyDescent="0.25">
      <c r="A351" t="s">
        <v>4</v>
      </c>
      <c r="B351">
        <v>39070</v>
      </c>
      <c r="C351" t="s">
        <v>40</v>
      </c>
      <c r="D351" t="s">
        <v>35</v>
      </c>
      <c r="E351" t="s">
        <v>9</v>
      </c>
      <c r="F351" t="s">
        <v>11</v>
      </c>
      <c r="G351" t="s">
        <v>6</v>
      </c>
      <c r="H351" t="s">
        <v>7</v>
      </c>
      <c r="I351" s="1">
        <f>SUMIF($T$2:$T$3,Sheet1[[#This Row],[sexo]],$U$2:$U$3)</f>
        <v>0.48</v>
      </c>
      <c r="J351" s="1">
        <f>SUMIF($M$2:$M$4,Sheet1[[#This Row],[municipio]],$R$2:$R$4)</f>
        <v>0.69345147095967985</v>
      </c>
      <c r="K351" s="1">
        <f>PRODUCT(Sheet1[[#This Row],[pond_sex]],Sheet1[[#This Row],[pond_mun]])</f>
        <v>0.33285670606064632</v>
      </c>
    </row>
    <row r="352" spans="1:11" x14ac:dyDescent="0.25">
      <c r="A352" t="s">
        <v>4</v>
      </c>
      <c r="B352">
        <v>40880</v>
      </c>
      <c r="C352" t="s">
        <v>41</v>
      </c>
      <c r="D352" t="s">
        <v>35</v>
      </c>
      <c r="E352" t="s">
        <v>9</v>
      </c>
      <c r="F352" t="s">
        <v>37</v>
      </c>
      <c r="G352" t="s">
        <v>17</v>
      </c>
      <c r="H352" t="s">
        <v>7</v>
      </c>
      <c r="I352" s="1">
        <f>SUMIF($T$2:$T$3,Sheet1[[#This Row],[sexo]],$U$2:$U$3)</f>
        <v>0.48</v>
      </c>
      <c r="J352" s="1">
        <f>SUMIF($M$2:$M$4,Sheet1[[#This Row],[municipio]],$R$2:$R$4)</f>
        <v>0.5</v>
      </c>
      <c r="K352" s="1">
        <f>PRODUCT(Sheet1[[#This Row],[pond_sex]],Sheet1[[#This Row],[pond_mun]])</f>
        <v>0.24</v>
      </c>
    </row>
    <row r="353" spans="1:11" x14ac:dyDescent="0.25">
      <c r="A353" t="s">
        <v>4</v>
      </c>
      <c r="B353">
        <v>40880</v>
      </c>
      <c r="C353" t="s">
        <v>41</v>
      </c>
      <c r="D353" t="s">
        <v>35</v>
      </c>
      <c r="E353" t="s">
        <v>5</v>
      </c>
      <c r="F353" t="s">
        <v>39</v>
      </c>
      <c r="G353" t="s">
        <v>11</v>
      </c>
      <c r="H353" t="s">
        <v>15</v>
      </c>
      <c r="I353" s="1">
        <f>SUMIF($T$2:$T$3,Sheet1[[#This Row],[sexo]],$U$2:$U$3)</f>
        <v>0.48</v>
      </c>
      <c r="J353" s="1">
        <f>SUMIF($M$2:$M$4,Sheet1[[#This Row],[municipio]],$R$2:$R$4)</f>
        <v>0.5</v>
      </c>
      <c r="K353" s="1">
        <f>PRODUCT(Sheet1[[#This Row],[pond_sex]],Sheet1[[#This Row],[pond_mun]])</f>
        <v>0.24</v>
      </c>
    </row>
    <row r="354" spans="1:11" x14ac:dyDescent="0.25">
      <c r="A354" t="s">
        <v>4</v>
      </c>
      <c r="B354">
        <v>40897</v>
      </c>
      <c r="C354" t="s">
        <v>41</v>
      </c>
      <c r="D354" t="s">
        <v>35</v>
      </c>
      <c r="E354" t="s">
        <v>5</v>
      </c>
      <c r="F354" t="s">
        <v>39</v>
      </c>
      <c r="G354" t="s">
        <v>6</v>
      </c>
      <c r="H354" t="s">
        <v>15</v>
      </c>
      <c r="I354" s="1">
        <f>SUMIF($T$2:$T$3,Sheet1[[#This Row],[sexo]],$U$2:$U$3)</f>
        <v>0.48</v>
      </c>
      <c r="J354" s="1">
        <f>SUMIF($M$2:$M$4,Sheet1[[#This Row],[municipio]],$R$2:$R$4)</f>
        <v>0.5</v>
      </c>
      <c r="K354" s="1">
        <f>PRODUCT(Sheet1[[#This Row],[pond_sex]],Sheet1[[#This Row],[pond_mun]])</f>
        <v>0.24</v>
      </c>
    </row>
    <row r="355" spans="1:11" x14ac:dyDescent="0.25">
      <c r="A355" t="s">
        <v>4</v>
      </c>
      <c r="B355">
        <v>40880</v>
      </c>
      <c r="C355" t="s">
        <v>41</v>
      </c>
      <c r="D355" t="s">
        <v>35</v>
      </c>
      <c r="E355" t="s">
        <v>9</v>
      </c>
      <c r="F355" t="s">
        <v>39</v>
      </c>
      <c r="G355" t="s">
        <v>6</v>
      </c>
      <c r="H355" t="s">
        <v>7</v>
      </c>
      <c r="I355" s="1">
        <f>SUMIF($T$2:$T$3,Sheet1[[#This Row],[sexo]],$U$2:$U$3)</f>
        <v>0.48</v>
      </c>
      <c r="J355" s="1">
        <f>SUMIF($M$2:$M$4,Sheet1[[#This Row],[municipio]],$R$2:$R$4)</f>
        <v>0.5</v>
      </c>
      <c r="K355" s="1">
        <f>PRODUCT(Sheet1[[#This Row],[pond_sex]],Sheet1[[#This Row],[pond_mun]])</f>
        <v>0.24</v>
      </c>
    </row>
    <row r="356" spans="1:11" x14ac:dyDescent="0.25">
      <c r="A356" t="s">
        <v>4</v>
      </c>
      <c r="B356">
        <v>40894</v>
      </c>
      <c r="C356" t="s">
        <v>41</v>
      </c>
      <c r="D356" t="s">
        <v>35</v>
      </c>
      <c r="E356" t="s">
        <v>5</v>
      </c>
      <c r="F356" t="s">
        <v>39</v>
      </c>
      <c r="G356" t="s">
        <v>6</v>
      </c>
      <c r="H356" t="s">
        <v>7</v>
      </c>
      <c r="I356" s="1">
        <f>SUMIF($T$2:$T$3,Sheet1[[#This Row],[sexo]],$U$2:$U$3)</f>
        <v>0.48</v>
      </c>
      <c r="J356" s="1">
        <f>SUMIF($M$2:$M$4,Sheet1[[#This Row],[municipio]],$R$2:$R$4)</f>
        <v>0.5</v>
      </c>
      <c r="K356" s="1">
        <f>PRODUCT(Sheet1[[#This Row],[pond_sex]],Sheet1[[#This Row],[pond_mun]])</f>
        <v>0.24</v>
      </c>
    </row>
    <row r="357" spans="1:11" x14ac:dyDescent="0.25">
      <c r="A357" t="s">
        <v>8</v>
      </c>
      <c r="B357">
        <v>40880</v>
      </c>
      <c r="C357" t="s">
        <v>41</v>
      </c>
      <c r="D357" t="s">
        <v>35</v>
      </c>
      <c r="E357" t="s">
        <v>9</v>
      </c>
      <c r="F357" t="s">
        <v>37</v>
      </c>
      <c r="G357" t="s">
        <v>14</v>
      </c>
      <c r="H357" t="s">
        <v>15</v>
      </c>
      <c r="I357" s="1">
        <f>SUMIF($T$2:$T$3,Sheet1[[#This Row],[sexo]],$U$2:$U$3)</f>
        <v>0.52</v>
      </c>
      <c r="J357" s="1">
        <f>SUMIF($M$2:$M$4,Sheet1[[#This Row],[municipio]],$R$2:$R$4)</f>
        <v>0.5</v>
      </c>
      <c r="K357" s="1">
        <f>PRODUCT(Sheet1[[#This Row],[pond_sex]],Sheet1[[#This Row],[pond_mun]])</f>
        <v>0.26</v>
      </c>
    </row>
    <row r="358" spans="1:11" x14ac:dyDescent="0.25">
      <c r="A358" t="s">
        <v>8</v>
      </c>
      <c r="B358">
        <v>40883</v>
      </c>
      <c r="C358" t="s">
        <v>41</v>
      </c>
      <c r="D358" t="s">
        <v>35</v>
      </c>
      <c r="E358" t="s">
        <v>5</v>
      </c>
      <c r="F358" t="s">
        <v>36</v>
      </c>
      <c r="G358" t="s">
        <v>16</v>
      </c>
      <c r="H358" t="s">
        <v>7</v>
      </c>
      <c r="I358" s="1">
        <f>SUMIF($T$2:$T$3,Sheet1[[#This Row],[sexo]],$U$2:$U$3)</f>
        <v>0.52</v>
      </c>
      <c r="J358" s="1">
        <f>SUMIF($M$2:$M$4,Sheet1[[#This Row],[municipio]],$R$2:$R$4)</f>
        <v>0.5</v>
      </c>
      <c r="K358" s="1">
        <f>PRODUCT(Sheet1[[#This Row],[pond_sex]],Sheet1[[#This Row],[pond_mun]])</f>
        <v>0.26</v>
      </c>
    </row>
    <row r="359" spans="1:11" x14ac:dyDescent="0.25">
      <c r="A359" t="s">
        <v>4</v>
      </c>
      <c r="B359">
        <v>40881</v>
      </c>
      <c r="C359" t="s">
        <v>41</v>
      </c>
      <c r="D359" t="s">
        <v>35</v>
      </c>
      <c r="E359" t="s">
        <v>9</v>
      </c>
      <c r="F359" t="s">
        <v>39</v>
      </c>
      <c r="G359" t="s">
        <v>6</v>
      </c>
      <c r="H359" t="s">
        <v>15</v>
      </c>
      <c r="I359" s="1">
        <f>SUMIF($T$2:$T$3,Sheet1[[#This Row],[sexo]],$U$2:$U$3)</f>
        <v>0.48</v>
      </c>
      <c r="J359" s="1">
        <f>SUMIF($M$2:$M$4,Sheet1[[#This Row],[municipio]],$R$2:$R$4)</f>
        <v>0.5</v>
      </c>
      <c r="K359" s="1">
        <f>PRODUCT(Sheet1[[#This Row],[pond_sex]],Sheet1[[#This Row],[pond_mun]])</f>
        <v>0.24</v>
      </c>
    </row>
    <row r="360" spans="1:11" x14ac:dyDescent="0.25">
      <c r="A360" t="s">
        <v>4</v>
      </c>
      <c r="B360">
        <v>40883</v>
      </c>
      <c r="C360" t="s">
        <v>41</v>
      </c>
      <c r="D360" t="s">
        <v>35</v>
      </c>
      <c r="E360" t="s">
        <v>5</v>
      </c>
      <c r="F360" t="s">
        <v>11</v>
      </c>
      <c r="G360" t="s">
        <v>6</v>
      </c>
      <c r="H360" t="s">
        <v>15</v>
      </c>
      <c r="I360" s="1">
        <f>SUMIF($T$2:$T$3,Sheet1[[#This Row],[sexo]],$U$2:$U$3)</f>
        <v>0.48</v>
      </c>
      <c r="J360" s="1">
        <f>SUMIF($M$2:$M$4,Sheet1[[#This Row],[municipio]],$R$2:$R$4)</f>
        <v>0.5</v>
      </c>
      <c r="K360" s="1">
        <f>PRODUCT(Sheet1[[#This Row],[pond_sex]],Sheet1[[#This Row],[pond_mun]])</f>
        <v>0.24</v>
      </c>
    </row>
    <row r="361" spans="1:11" x14ac:dyDescent="0.25">
      <c r="A361" t="s">
        <v>8</v>
      </c>
      <c r="B361">
        <v>40880</v>
      </c>
      <c r="C361" t="s">
        <v>41</v>
      </c>
      <c r="D361" t="s">
        <v>35</v>
      </c>
      <c r="E361" t="s">
        <v>9</v>
      </c>
      <c r="F361" t="s">
        <v>39</v>
      </c>
      <c r="G361" t="s">
        <v>6</v>
      </c>
      <c r="H361" t="s">
        <v>7</v>
      </c>
      <c r="I361" s="1">
        <f>SUMIF($T$2:$T$3,Sheet1[[#This Row],[sexo]],$U$2:$U$3)</f>
        <v>0.52</v>
      </c>
      <c r="J361" s="1">
        <f>SUMIF($M$2:$M$4,Sheet1[[#This Row],[municipio]],$R$2:$R$4)</f>
        <v>0.5</v>
      </c>
      <c r="K361" s="1">
        <f>PRODUCT(Sheet1[[#This Row],[pond_sex]],Sheet1[[#This Row],[pond_mun]])</f>
        <v>0.26</v>
      </c>
    </row>
    <row r="362" spans="1:11" x14ac:dyDescent="0.25">
      <c r="A362" t="s">
        <v>4</v>
      </c>
      <c r="B362">
        <v>40880</v>
      </c>
      <c r="C362" t="s">
        <v>41</v>
      </c>
      <c r="D362" t="s">
        <v>35</v>
      </c>
      <c r="E362" t="s">
        <v>5</v>
      </c>
      <c r="F362" t="s">
        <v>39</v>
      </c>
      <c r="G362" t="s">
        <v>6</v>
      </c>
      <c r="H362" t="s">
        <v>15</v>
      </c>
      <c r="I362" s="1">
        <f>SUMIF($T$2:$T$3,Sheet1[[#This Row],[sexo]],$U$2:$U$3)</f>
        <v>0.48</v>
      </c>
      <c r="J362" s="1">
        <f>SUMIF($M$2:$M$4,Sheet1[[#This Row],[municipio]],$R$2:$R$4)</f>
        <v>0.5</v>
      </c>
      <c r="K362" s="1">
        <f>PRODUCT(Sheet1[[#This Row],[pond_sex]],Sheet1[[#This Row],[pond_mun]])</f>
        <v>0.24</v>
      </c>
    </row>
    <row r="363" spans="1:11" x14ac:dyDescent="0.25">
      <c r="A363" t="s">
        <v>8</v>
      </c>
      <c r="B363">
        <v>40897</v>
      </c>
      <c r="C363" t="s">
        <v>41</v>
      </c>
      <c r="D363" t="s">
        <v>35</v>
      </c>
      <c r="E363" t="s">
        <v>9</v>
      </c>
      <c r="F363" t="s">
        <v>39</v>
      </c>
      <c r="G363" t="s">
        <v>6</v>
      </c>
      <c r="H363" t="s">
        <v>7</v>
      </c>
      <c r="I363" s="1">
        <f>SUMIF($T$2:$T$3,Sheet1[[#This Row],[sexo]],$U$2:$U$3)</f>
        <v>0.52</v>
      </c>
      <c r="J363" s="1">
        <f>SUMIF($M$2:$M$4,Sheet1[[#This Row],[municipio]],$R$2:$R$4)</f>
        <v>0.5</v>
      </c>
      <c r="K363" s="1">
        <f>PRODUCT(Sheet1[[#This Row],[pond_sex]],Sheet1[[#This Row],[pond_mun]])</f>
        <v>0.26</v>
      </c>
    </row>
    <row r="364" spans="1:11" x14ac:dyDescent="0.25">
      <c r="A364" t="s">
        <v>4</v>
      </c>
      <c r="B364">
        <v>40880</v>
      </c>
      <c r="C364" t="s">
        <v>41</v>
      </c>
      <c r="D364" t="s">
        <v>35</v>
      </c>
      <c r="E364" t="s">
        <v>13</v>
      </c>
      <c r="F364" t="s">
        <v>39</v>
      </c>
      <c r="G364" t="s">
        <v>6</v>
      </c>
      <c r="H364" t="s">
        <v>15</v>
      </c>
      <c r="I364" s="1">
        <f>SUMIF($T$2:$T$3,Sheet1[[#This Row],[sexo]],$U$2:$U$3)</f>
        <v>0.48</v>
      </c>
      <c r="J364" s="1">
        <f>SUMIF($M$2:$M$4,Sheet1[[#This Row],[municipio]],$R$2:$R$4)</f>
        <v>0.5</v>
      </c>
      <c r="K364" s="1">
        <f>PRODUCT(Sheet1[[#This Row],[pond_sex]],Sheet1[[#This Row],[pond_mun]])</f>
        <v>0.24</v>
      </c>
    </row>
    <row r="365" spans="1:11" x14ac:dyDescent="0.25">
      <c r="A365" t="s">
        <v>8</v>
      </c>
      <c r="B365">
        <v>40880</v>
      </c>
      <c r="C365" t="s">
        <v>41</v>
      </c>
      <c r="D365" t="s">
        <v>35</v>
      </c>
      <c r="E365" t="s">
        <v>5</v>
      </c>
      <c r="F365" t="s">
        <v>37</v>
      </c>
      <c r="G365" t="s">
        <v>6</v>
      </c>
      <c r="H365" t="s">
        <v>15</v>
      </c>
      <c r="I365" s="1">
        <f>SUMIF($T$2:$T$3,Sheet1[[#This Row],[sexo]],$U$2:$U$3)</f>
        <v>0.52</v>
      </c>
      <c r="J365" s="1">
        <f>SUMIF($M$2:$M$4,Sheet1[[#This Row],[municipio]],$R$2:$R$4)</f>
        <v>0.5</v>
      </c>
      <c r="K365" s="1">
        <f>PRODUCT(Sheet1[[#This Row],[pond_sex]],Sheet1[[#This Row],[pond_mun]])</f>
        <v>0.26</v>
      </c>
    </row>
    <row r="366" spans="1:11" x14ac:dyDescent="0.25">
      <c r="A366" t="s">
        <v>4</v>
      </c>
      <c r="B366">
        <v>40896</v>
      </c>
      <c r="C366" t="s">
        <v>41</v>
      </c>
      <c r="D366" t="s">
        <v>35</v>
      </c>
      <c r="E366" t="s">
        <v>5</v>
      </c>
      <c r="F366" t="s">
        <v>39</v>
      </c>
      <c r="G366" t="s">
        <v>6</v>
      </c>
      <c r="H366" t="s">
        <v>15</v>
      </c>
      <c r="I366" s="1">
        <f>SUMIF($T$2:$T$3,Sheet1[[#This Row],[sexo]],$U$2:$U$3)</f>
        <v>0.48</v>
      </c>
      <c r="J366" s="1">
        <f>SUMIF($M$2:$M$4,Sheet1[[#This Row],[municipio]],$R$2:$R$4)</f>
        <v>0.5</v>
      </c>
      <c r="K366" s="1">
        <f>PRODUCT(Sheet1[[#This Row],[pond_sex]],Sheet1[[#This Row],[pond_mun]])</f>
        <v>0.24</v>
      </c>
    </row>
    <row r="367" spans="1:11" x14ac:dyDescent="0.25">
      <c r="A367" t="s">
        <v>4</v>
      </c>
      <c r="B367">
        <v>40896</v>
      </c>
      <c r="C367" t="s">
        <v>41</v>
      </c>
      <c r="D367" t="s">
        <v>35</v>
      </c>
      <c r="E367" t="s">
        <v>9</v>
      </c>
      <c r="F367" t="s">
        <v>11</v>
      </c>
      <c r="G367" t="s">
        <v>6</v>
      </c>
      <c r="H367" t="s">
        <v>15</v>
      </c>
      <c r="I367" s="1">
        <f>SUMIF($T$2:$T$3,Sheet1[[#This Row],[sexo]],$U$2:$U$3)</f>
        <v>0.48</v>
      </c>
      <c r="J367" s="1">
        <f>SUMIF($M$2:$M$4,Sheet1[[#This Row],[municipio]],$R$2:$R$4)</f>
        <v>0.5</v>
      </c>
      <c r="K367" s="1">
        <f>PRODUCT(Sheet1[[#This Row],[pond_sex]],Sheet1[[#This Row],[pond_mun]])</f>
        <v>0.24</v>
      </c>
    </row>
    <row r="368" spans="1:11" x14ac:dyDescent="0.25">
      <c r="A368" t="s">
        <v>8</v>
      </c>
      <c r="B368">
        <v>40880</v>
      </c>
      <c r="C368" t="s">
        <v>41</v>
      </c>
      <c r="D368" t="s">
        <v>35</v>
      </c>
      <c r="E368" t="s">
        <v>9</v>
      </c>
      <c r="F368" t="s">
        <v>39</v>
      </c>
      <c r="G368" t="s">
        <v>11</v>
      </c>
      <c r="H368" t="s">
        <v>15</v>
      </c>
      <c r="I368" s="1">
        <f>SUMIF($T$2:$T$3,Sheet1[[#This Row],[sexo]],$U$2:$U$3)</f>
        <v>0.52</v>
      </c>
      <c r="J368" s="1">
        <f>SUMIF($M$2:$M$4,Sheet1[[#This Row],[municipio]],$R$2:$R$4)</f>
        <v>0.5</v>
      </c>
      <c r="K368" s="1">
        <f>PRODUCT(Sheet1[[#This Row],[pond_sex]],Sheet1[[#This Row],[pond_mun]])</f>
        <v>0.26</v>
      </c>
    </row>
    <row r="369" spans="1:11" x14ac:dyDescent="0.25">
      <c r="A369" t="s">
        <v>8</v>
      </c>
      <c r="B369">
        <v>40897</v>
      </c>
      <c r="C369" t="s">
        <v>41</v>
      </c>
      <c r="D369" t="s">
        <v>35</v>
      </c>
      <c r="E369" t="s">
        <v>9</v>
      </c>
      <c r="F369" t="s">
        <v>38</v>
      </c>
      <c r="G369" t="s">
        <v>11</v>
      </c>
      <c r="H369" t="s">
        <v>7</v>
      </c>
      <c r="I369" s="1">
        <f>SUMIF($T$2:$T$3,Sheet1[[#This Row],[sexo]],$U$2:$U$3)</f>
        <v>0.52</v>
      </c>
      <c r="J369" s="1">
        <f>SUMIF($M$2:$M$4,Sheet1[[#This Row],[municipio]],$R$2:$R$4)</f>
        <v>0.5</v>
      </c>
      <c r="K369" s="1">
        <f>PRODUCT(Sheet1[[#This Row],[pond_sex]],Sheet1[[#This Row],[pond_mun]])</f>
        <v>0.26</v>
      </c>
    </row>
    <row r="370" spans="1:11" x14ac:dyDescent="0.25">
      <c r="A370" t="s">
        <v>8</v>
      </c>
      <c r="B370">
        <v>40880</v>
      </c>
      <c r="C370" t="s">
        <v>41</v>
      </c>
      <c r="D370" t="s">
        <v>35</v>
      </c>
      <c r="E370" t="s">
        <v>9</v>
      </c>
      <c r="F370" t="s">
        <v>39</v>
      </c>
      <c r="G370" t="s">
        <v>6</v>
      </c>
      <c r="H370" t="s">
        <v>15</v>
      </c>
      <c r="I370" s="1">
        <f>SUMIF($T$2:$T$3,Sheet1[[#This Row],[sexo]],$U$2:$U$3)</f>
        <v>0.52</v>
      </c>
      <c r="J370" s="1">
        <f>SUMIF($M$2:$M$4,Sheet1[[#This Row],[municipio]],$R$2:$R$4)</f>
        <v>0.5</v>
      </c>
      <c r="K370" s="1">
        <f>PRODUCT(Sheet1[[#This Row],[pond_sex]],Sheet1[[#This Row],[pond_mun]])</f>
        <v>0.26</v>
      </c>
    </row>
    <row r="371" spans="1:11" x14ac:dyDescent="0.25">
      <c r="A371" t="s">
        <v>8</v>
      </c>
      <c r="B371">
        <v>40880</v>
      </c>
      <c r="C371" t="s">
        <v>41</v>
      </c>
      <c r="D371" t="s">
        <v>35</v>
      </c>
      <c r="E371" t="s">
        <v>13</v>
      </c>
      <c r="F371" t="s">
        <v>36</v>
      </c>
      <c r="G371" t="s">
        <v>11</v>
      </c>
      <c r="H371" t="s">
        <v>15</v>
      </c>
      <c r="I371" s="1">
        <f>SUMIF($T$2:$T$3,Sheet1[[#This Row],[sexo]],$U$2:$U$3)</f>
        <v>0.52</v>
      </c>
      <c r="J371" s="1">
        <f>SUMIF($M$2:$M$4,Sheet1[[#This Row],[municipio]],$R$2:$R$4)</f>
        <v>0.5</v>
      </c>
      <c r="K371" s="1">
        <f>PRODUCT(Sheet1[[#This Row],[pond_sex]],Sheet1[[#This Row],[pond_mun]])</f>
        <v>0.26</v>
      </c>
    </row>
    <row r="372" spans="1:11" x14ac:dyDescent="0.25">
      <c r="A372" t="s">
        <v>4</v>
      </c>
      <c r="B372">
        <v>40897</v>
      </c>
      <c r="C372" t="s">
        <v>41</v>
      </c>
      <c r="D372" t="s">
        <v>35</v>
      </c>
      <c r="E372" t="s">
        <v>13</v>
      </c>
      <c r="F372" t="s">
        <v>11</v>
      </c>
      <c r="G372" t="s">
        <v>14</v>
      </c>
      <c r="H372" t="s">
        <v>7</v>
      </c>
      <c r="I372" s="1">
        <f>SUMIF($T$2:$T$3,Sheet1[[#This Row],[sexo]],$U$2:$U$3)</f>
        <v>0.48</v>
      </c>
      <c r="J372" s="1">
        <f>SUMIF($M$2:$M$4,Sheet1[[#This Row],[municipio]],$R$2:$R$4)</f>
        <v>0.5</v>
      </c>
      <c r="K372" s="1">
        <f>PRODUCT(Sheet1[[#This Row],[pond_sex]],Sheet1[[#This Row],[pond_mun]])</f>
        <v>0.24</v>
      </c>
    </row>
    <row r="373" spans="1:11" x14ac:dyDescent="0.25">
      <c r="A373" t="s">
        <v>8</v>
      </c>
      <c r="B373">
        <v>40880</v>
      </c>
      <c r="C373" t="s">
        <v>41</v>
      </c>
      <c r="D373" t="s">
        <v>35</v>
      </c>
      <c r="E373" t="s">
        <v>5</v>
      </c>
      <c r="F373" t="s">
        <v>36</v>
      </c>
      <c r="G373" t="s">
        <v>16</v>
      </c>
      <c r="H373" t="s">
        <v>15</v>
      </c>
      <c r="I373" s="1">
        <f>SUMIF($T$2:$T$3,Sheet1[[#This Row],[sexo]],$U$2:$U$3)</f>
        <v>0.52</v>
      </c>
      <c r="J373" s="1">
        <f>SUMIF($M$2:$M$4,Sheet1[[#This Row],[municipio]],$R$2:$R$4)</f>
        <v>0.5</v>
      </c>
      <c r="K373" s="1">
        <f>PRODUCT(Sheet1[[#This Row],[pond_sex]],Sheet1[[#This Row],[pond_mun]])</f>
        <v>0.26</v>
      </c>
    </row>
    <row r="374" spans="1:11" x14ac:dyDescent="0.25">
      <c r="A374" t="s">
        <v>4</v>
      </c>
      <c r="B374">
        <v>40894</v>
      </c>
      <c r="C374" t="s">
        <v>41</v>
      </c>
      <c r="D374" t="s">
        <v>35</v>
      </c>
      <c r="E374" t="s">
        <v>9</v>
      </c>
      <c r="F374" t="s">
        <v>36</v>
      </c>
      <c r="G374" t="s">
        <v>6</v>
      </c>
      <c r="H374" t="s">
        <v>7</v>
      </c>
      <c r="I374" s="1">
        <f>SUMIF($T$2:$T$3,Sheet1[[#This Row],[sexo]],$U$2:$U$3)</f>
        <v>0.48</v>
      </c>
      <c r="J374" s="1">
        <f>SUMIF($M$2:$M$4,Sheet1[[#This Row],[municipio]],$R$2:$R$4)</f>
        <v>0.5</v>
      </c>
      <c r="K374" s="1">
        <f>PRODUCT(Sheet1[[#This Row],[pond_sex]],Sheet1[[#This Row],[pond_mun]])</f>
        <v>0.24</v>
      </c>
    </row>
    <row r="375" spans="1:11" x14ac:dyDescent="0.25">
      <c r="A375" t="s">
        <v>8</v>
      </c>
      <c r="B375">
        <v>40897</v>
      </c>
      <c r="C375" t="s">
        <v>41</v>
      </c>
      <c r="D375" t="s">
        <v>35</v>
      </c>
      <c r="E375" t="s">
        <v>13</v>
      </c>
      <c r="F375" t="s">
        <v>39</v>
      </c>
      <c r="G375" t="s">
        <v>6</v>
      </c>
      <c r="H375" t="s">
        <v>15</v>
      </c>
      <c r="I375" s="1">
        <f>SUMIF($T$2:$T$3,Sheet1[[#This Row],[sexo]],$U$2:$U$3)</f>
        <v>0.52</v>
      </c>
      <c r="J375" s="1">
        <f>SUMIF($M$2:$M$4,Sheet1[[#This Row],[municipio]],$R$2:$R$4)</f>
        <v>0.5</v>
      </c>
      <c r="K375" s="1">
        <f>PRODUCT(Sheet1[[#This Row],[pond_sex]],Sheet1[[#This Row],[pond_mun]])</f>
        <v>0.26</v>
      </c>
    </row>
    <row r="376" spans="1:11" x14ac:dyDescent="0.25">
      <c r="A376" t="s">
        <v>4</v>
      </c>
      <c r="B376">
        <v>40897</v>
      </c>
      <c r="C376" t="s">
        <v>41</v>
      </c>
      <c r="D376" t="s">
        <v>35</v>
      </c>
      <c r="E376" t="s">
        <v>9</v>
      </c>
      <c r="F376" t="s">
        <v>38</v>
      </c>
      <c r="G376" t="s">
        <v>11</v>
      </c>
      <c r="H376" t="s">
        <v>15</v>
      </c>
      <c r="I376" s="1">
        <f>SUMIF($T$2:$T$3,Sheet1[[#This Row],[sexo]],$U$2:$U$3)</f>
        <v>0.48</v>
      </c>
      <c r="J376" s="1">
        <f>SUMIF($M$2:$M$4,Sheet1[[#This Row],[municipio]],$R$2:$R$4)</f>
        <v>0.5</v>
      </c>
      <c r="K376" s="1">
        <f>PRODUCT(Sheet1[[#This Row],[pond_sex]],Sheet1[[#This Row],[pond_mun]])</f>
        <v>0.24</v>
      </c>
    </row>
    <row r="377" spans="1:11" x14ac:dyDescent="0.25">
      <c r="A377" t="s">
        <v>4</v>
      </c>
      <c r="B377">
        <v>40893</v>
      </c>
      <c r="C377" t="s">
        <v>41</v>
      </c>
      <c r="D377" t="s">
        <v>35</v>
      </c>
      <c r="E377" t="s">
        <v>9</v>
      </c>
      <c r="F377" t="s">
        <v>39</v>
      </c>
      <c r="G377" t="s">
        <v>6</v>
      </c>
      <c r="H377" t="s">
        <v>7</v>
      </c>
      <c r="I377" s="1">
        <f>SUMIF($T$2:$T$3,Sheet1[[#This Row],[sexo]],$U$2:$U$3)</f>
        <v>0.48</v>
      </c>
      <c r="J377" s="1">
        <f>SUMIF($M$2:$M$4,Sheet1[[#This Row],[municipio]],$R$2:$R$4)</f>
        <v>0.5</v>
      </c>
      <c r="K377" s="1">
        <f>PRODUCT(Sheet1[[#This Row],[pond_sex]],Sheet1[[#This Row],[pond_mun]])</f>
        <v>0.24</v>
      </c>
    </row>
    <row r="378" spans="1:11" x14ac:dyDescent="0.25">
      <c r="A378" t="s">
        <v>4</v>
      </c>
      <c r="B378">
        <v>40894</v>
      </c>
      <c r="C378" t="s">
        <v>41</v>
      </c>
      <c r="D378" t="s">
        <v>35</v>
      </c>
      <c r="E378" t="s">
        <v>5</v>
      </c>
      <c r="F378" t="s">
        <v>11</v>
      </c>
      <c r="G378" t="s">
        <v>14</v>
      </c>
      <c r="H378" t="s">
        <v>15</v>
      </c>
      <c r="I378" s="1">
        <f>SUMIF($T$2:$T$3,Sheet1[[#This Row],[sexo]],$U$2:$U$3)</f>
        <v>0.48</v>
      </c>
      <c r="J378" s="1">
        <f>SUMIF($M$2:$M$4,Sheet1[[#This Row],[municipio]],$R$2:$R$4)</f>
        <v>0.5</v>
      </c>
      <c r="K378" s="1">
        <f>PRODUCT(Sheet1[[#This Row],[pond_sex]],Sheet1[[#This Row],[pond_mun]])</f>
        <v>0.24</v>
      </c>
    </row>
    <row r="379" spans="1:11" x14ac:dyDescent="0.25">
      <c r="A379" t="s">
        <v>8</v>
      </c>
      <c r="B379">
        <v>40883</v>
      </c>
      <c r="C379" t="s">
        <v>41</v>
      </c>
      <c r="D379" t="s">
        <v>35</v>
      </c>
      <c r="E379" t="s">
        <v>9</v>
      </c>
      <c r="F379" t="s">
        <v>11</v>
      </c>
      <c r="G379" t="s">
        <v>6</v>
      </c>
      <c r="H379" t="s">
        <v>15</v>
      </c>
      <c r="I379" s="1">
        <f>SUMIF($T$2:$T$3,Sheet1[[#This Row],[sexo]],$U$2:$U$3)</f>
        <v>0.52</v>
      </c>
      <c r="J379" s="1">
        <f>SUMIF($M$2:$M$4,Sheet1[[#This Row],[municipio]],$R$2:$R$4)</f>
        <v>0.5</v>
      </c>
      <c r="K379" s="1">
        <f>PRODUCT(Sheet1[[#This Row],[pond_sex]],Sheet1[[#This Row],[pond_mun]])</f>
        <v>0.26</v>
      </c>
    </row>
    <row r="380" spans="1:11" x14ac:dyDescent="0.25">
      <c r="A380" t="s">
        <v>4</v>
      </c>
      <c r="B380">
        <v>40888</v>
      </c>
      <c r="C380" t="s">
        <v>41</v>
      </c>
      <c r="D380" t="s">
        <v>35</v>
      </c>
      <c r="E380" t="s">
        <v>9</v>
      </c>
      <c r="F380" t="s">
        <v>38</v>
      </c>
      <c r="G380" t="s">
        <v>10</v>
      </c>
      <c r="H380" t="s">
        <v>15</v>
      </c>
      <c r="I380" s="1">
        <f>SUMIF($T$2:$T$3,Sheet1[[#This Row],[sexo]],$U$2:$U$3)</f>
        <v>0.48</v>
      </c>
      <c r="J380" s="1">
        <f>SUMIF($M$2:$M$4,Sheet1[[#This Row],[municipio]],$R$2:$R$4)</f>
        <v>0.5</v>
      </c>
      <c r="K380" s="1">
        <f>PRODUCT(Sheet1[[#This Row],[pond_sex]],Sheet1[[#This Row],[pond_mun]])</f>
        <v>0.24</v>
      </c>
    </row>
    <row r="381" spans="1:11" x14ac:dyDescent="0.25">
      <c r="A381" t="s">
        <v>8</v>
      </c>
      <c r="B381">
        <v>40896</v>
      </c>
      <c r="C381" t="s">
        <v>41</v>
      </c>
      <c r="D381" t="s">
        <v>35</v>
      </c>
      <c r="E381" t="s">
        <v>9</v>
      </c>
      <c r="F381" t="s">
        <v>11</v>
      </c>
      <c r="G381" t="s">
        <v>6</v>
      </c>
      <c r="H381" t="s">
        <v>7</v>
      </c>
      <c r="I381" s="1">
        <f>SUMIF($T$2:$T$3,Sheet1[[#This Row],[sexo]],$U$2:$U$3)</f>
        <v>0.52</v>
      </c>
      <c r="J381" s="1">
        <f>SUMIF($M$2:$M$4,Sheet1[[#This Row],[municipio]],$R$2:$R$4)</f>
        <v>0.5</v>
      </c>
      <c r="K381" s="1">
        <f>PRODUCT(Sheet1[[#This Row],[pond_sex]],Sheet1[[#This Row],[pond_mun]])</f>
        <v>0.26</v>
      </c>
    </row>
    <row r="382" spans="1:11" x14ac:dyDescent="0.25">
      <c r="A382" t="s">
        <v>8</v>
      </c>
      <c r="B382">
        <v>40883</v>
      </c>
      <c r="C382" t="s">
        <v>41</v>
      </c>
      <c r="D382" t="s">
        <v>35</v>
      </c>
      <c r="E382" t="s">
        <v>9</v>
      </c>
      <c r="F382" t="s">
        <v>36</v>
      </c>
      <c r="G382" t="s">
        <v>16</v>
      </c>
      <c r="H382" t="s">
        <v>7</v>
      </c>
      <c r="I382" s="1">
        <f>SUMIF($T$2:$T$3,Sheet1[[#This Row],[sexo]],$U$2:$U$3)</f>
        <v>0.52</v>
      </c>
      <c r="J382" s="1">
        <f>SUMIF($M$2:$M$4,Sheet1[[#This Row],[municipio]],$R$2:$R$4)</f>
        <v>0.5</v>
      </c>
      <c r="K382" s="1">
        <f>PRODUCT(Sheet1[[#This Row],[pond_sex]],Sheet1[[#This Row],[pond_mun]])</f>
        <v>0.26</v>
      </c>
    </row>
    <row r="383" spans="1:11" x14ac:dyDescent="0.25">
      <c r="A383" t="s">
        <v>8</v>
      </c>
      <c r="B383">
        <v>40893</v>
      </c>
      <c r="C383" t="s">
        <v>41</v>
      </c>
      <c r="D383" t="s">
        <v>35</v>
      </c>
      <c r="E383" t="s">
        <v>9</v>
      </c>
      <c r="F383" t="s">
        <v>39</v>
      </c>
      <c r="G383" t="s">
        <v>6</v>
      </c>
      <c r="H383" t="s">
        <v>7</v>
      </c>
      <c r="I383" s="1">
        <f>SUMIF($T$2:$T$3,Sheet1[[#This Row],[sexo]],$U$2:$U$3)</f>
        <v>0.52</v>
      </c>
      <c r="J383" s="1">
        <f>SUMIF($M$2:$M$4,Sheet1[[#This Row],[municipio]],$R$2:$R$4)</f>
        <v>0.5</v>
      </c>
      <c r="K383" s="1">
        <f>PRODUCT(Sheet1[[#This Row],[pond_sex]],Sheet1[[#This Row],[pond_mun]])</f>
        <v>0.26</v>
      </c>
    </row>
    <row r="384" spans="1:11" x14ac:dyDescent="0.25">
      <c r="A384" t="s">
        <v>4</v>
      </c>
      <c r="B384">
        <v>40880</v>
      </c>
      <c r="C384" t="s">
        <v>41</v>
      </c>
      <c r="D384" t="s">
        <v>35</v>
      </c>
      <c r="E384" t="s">
        <v>9</v>
      </c>
      <c r="F384" t="s">
        <v>37</v>
      </c>
      <c r="G384" t="s">
        <v>14</v>
      </c>
      <c r="H384" t="s">
        <v>7</v>
      </c>
      <c r="I384" s="1">
        <f>SUMIF($T$2:$T$3,Sheet1[[#This Row],[sexo]],$U$2:$U$3)</f>
        <v>0.48</v>
      </c>
      <c r="J384" s="1">
        <f>SUMIF($M$2:$M$4,Sheet1[[#This Row],[municipio]],$R$2:$R$4)</f>
        <v>0.5</v>
      </c>
      <c r="K384" s="1">
        <f>PRODUCT(Sheet1[[#This Row],[pond_sex]],Sheet1[[#This Row],[pond_mun]])</f>
        <v>0.24</v>
      </c>
    </row>
    <row r="385" spans="1:11" x14ac:dyDescent="0.25">
      <c r="A385" t="s">
        <v>8</v>
      </c>
      <c r="B385">
        <v>40882</v>
      </c>
      <c r="C385" t="s">
        <v>41</v>
      </c>
      <c r="D385" t="s">
        <v>35</v>
      </c>
      <c r="E385" t="s">
        <v>9</v>
      </c>
      <c r="F385" t="s">
        <v>39</v>
      </c>
      <c r="G385" t="s">
        <v>6</v>
      </c>
      <c r="H385" t="s">
        <v>7</v>
      </c>
      <c r="I385" s="1">
        <f>SUMIF($T$2:$T$3,Sheet1[[#This Row],[sexo]],$U$2:$U$3)</f>
        <v>0.52</v>
      </c>
      <c r="J385" s="1">
        <f>SUMIF($M$2:$M$4,Sheet1[[#This Row],[municipio]],$R$2:$R$4)</f>
        <v>0.5</v>
      </c>
      <c r="K385" s="1">
        <f>PRODUCT(Sheet1[[#This Row],[pond_sex]],Sheet1[[#This Row],[pond_mun]])</f>
        <v>0.26</v>
      </c>
    </row>
    <row r="386" spans="1:11" x14ac:dyDescent="0.25">
      <c r="A386" t="s">
        <v>8</v>
      </c>
      <c r="B386">
        <v>40896</v>
      </c>
      <c r="C386" t="s">
        <v>41</v>
      </c>
      <c r="D386" t="s">
        <v>35</v>
      </c>
      <c r="E386" t="s">
        <v>9</v>
      </c>
      <c r="F386" t="s">
        <v>37</v>
      </c>
      <c r="G386" t="s">
        <v>14</v>
      </c>
      <c r="H386" t="s">
        <v>15</v>
      </c>
      <c r="I386" s="1">
        <f>SUMIF($T$2:$T$3,Sheet1[[#This Row],[sexo]],$U$2:$U$3)</f>
        <v>0.52</v>
      </c>
      <c r="J386" s="1">
        <f>SUMIF($M$2:$M$4,Sheet1[[#This Row],[municipio]],$R$2:$R$4)</f>
        <v>0.5</v>
      </c>
      <c r="K386" s="1">
        <f>PRODUCT(Sheet1[[#This Row],[pond_sex]],Sheet1[[#This Row],[pond_mun]])</f>
        <v>0.26</v>
      </c>
    </row>
    <row r="387" spans="1:11" x14ac:dyDescent="0.25">
      <c r="A387" t="s">
        <v>8</v>
      </c>
      <c r="B387">
        <v>40896</v>
      </c>
      <c r="C387" t="s">
        <v>41</v>
      </c>
      <c r="D387" t="s">
        <v>35</v>
      </c>
      <c r="E387" t="s">
        <v>13</v>
      </c>
      <c r="F387" t="s">
        <v>11</v>
      </c>
      <c r="G387" t="s">
        <v>14</v>
      </c>
      <c r="H387" t="s">
        <v>7</v>
      </c>
      <c r="I387" s="1">
        <f>SUMIF($T$2:$T$3,Sheet1[[#This Row],[sexo]],$U$2:$U$3)</f>
        <v>0.52</v>
      </c>
      <c r="J387" s="1">
        <f>SUMIF($M$2:$M$4,Sheet1[[#This Row],[municipio]],$R$2:$R$4)</f>
        <v>0.5</v>
      </c>
      <c r="K387" s="1">
        <f>PRODUCT(Sheet1[[#This Row],[pond_sex]],Sheet1[[#This Row],[pond_mun]])</f>
        <v>0.26</v>
      </c>
    </row>
    <row r="388" spans="1:11" x14ac:dyDescent="0.25">
      <c r="A388" t="s">
        <v>4</v>
      </c>
      <c r="B388">
        <v>40880</v>
      </c>
      <c r="C388" t="s">
        <v>41</v>
      </c>
      <c r="D388" t="s">
        <v>35</v>
      </c>
      <c r="E388" t="s">
        <v>9</v>
      </c>
      <c r="F388" t="s">
        <v>39</v>
      </c>
      <c r="G388" t="s">
        <v>6</v>
      </c>
      <c r="H388" t="s">
        <v>7</v>
      </c>
      <c r="I388" s="1">
        <f>SUMIF($T$2:$T$3,Sheet1[[#This Row],[sexo]],$U$2:$U$3)</f>
        <v>0.48</v>
      </c>
      <c r="J388" s="1">
        <f>SUMIF($M$2:$M$4,Sheet1[[#This Row],[municipio]],$R$2:$R$4)</f>
        <v>0.5</v>
      </c>
      <c r="K388" s="1">
        <f>PRODUCT(Sheet1[[#This Row],[pond_sex]],Sheet1[[#This Row],[pond_mun]])</f>
        <v>0.24</v>
      </c>
    </row>
    <row r="389" spans="1:11" x14ac:dyDescent="0.25">
      <c r="A389" t="s">
        <v>8</v>
      </c>
      <c r="B389">
        <v>40880</v>
      </c>
      <c r="C389" t="s">
        <v>41</v>
      </c>
      <c r="D389" t="s">
        <v>35</v>
      </c>
      <c r="E389" t="s">
        <v>5</v>
      </c>
      <c r="F389" t="s">
        <v>39</v>
      </c>
      <c r="G389" t="s">
        <v>6</v>
      </c>
      <c r="H389" t="s">
        <v>15</v>
      </c>
      <c r="I389" s="1">
        <f>SUMIF($T$2:$T$3,Sheet1[[#This Row],[sexo]],$U$2:$U$3)</f>
        <v>0.52</v>
      </c>
      <c r="J389" s="1">
        <f>SUMIF($M$2:$M$4,Sheet1[[#This Row],[municipio]],$R$2:$R$4)</f>
        <v>0.5</v>
      </c>
      <c r="K389" s="1">
        <f>PRODUCT(Sheet1[[#This Row],[pond_sex]],Sheet1[[#This Row],[pond_mun]])</f>
        <v>0.26</v>
      </c>
    </row>
    <row r="390" spans="1:11" x14ac:dyDescent="0.25">
      <c r="A390" t="s">
        <v>8</v>
      </c>
      <c r="B390">
        <v>40880</v>
      </c>
      <c r="C390" t="s">
        <v>41</v>
      </c>
      <c r="D390" t="s">
        <v>35</v>
      </c>
      <c r="E390" t="s">
        <v>5</v>
      </c>
      <c r="F390" t="s">
        <v>37</v>
      </c>
      <c r="G390" t="s">
        <v>12</v>
      </c>
      <c r="H390" t="s">
        <v>15</v>
      </c>
      <c r="I390" s="1">
        <f>SUMIF($T$2:$T$3,Sheet1[[#This Row],[sexo]],$U$2:$U$3)</f>
        <v>0.52</v>
      </c>
      <c r="J390" s="1">
        <f>SUMIF($M$2:$M$4,Sheet1[[#This Row],[municipio]],$R$2:$R$4)</f>
        <v>0.5</v>
      </c>
      <c r="K390" s="1">
        <f>PRODUCT(Sheet1[[#This Row],[pond_sex]],Sheet1[[#This Row],[pond_mun]])</f>
        <v>0.26</v>
      </c>
    </row>
    <row r="391" spans="1:11" x14ac:dyDescent="0.25">
      <c r="A391" t="s">
        <v>4</v>
      </c>
      <c r="B391">
        <v>40894</v>
      </c>
      <c r="C391" t="s">
        <v>41</v>
      </c>
      <c r="D391" t="s">
        <v>35</v>
      </c>
      <c r="E391" t="s">
        <v>13</v>
      </c>
      <c r="F391" t="s">
        <v>37</v>
      </c>
      <c r="G391" t="s">
        <v>14</v>
      </c>
      <c r="H391" t="s">
        <v>15</v>
      </c>
      <c r="I391" s="1">
        <f>SUMIF($T$2:$T$3,Sheet1[[#This Row],[sexo]],$U$2:$U$3)</f>
        <v>0.48</v>
      </c>
      <c r="J391" s="1">
        <f>SUMIF($M$2:$M$4,Sheet1[[#This Row],[municipio]],$R$2:$R$4)</f>
        <v>0.5</v>
      </c>
      <c r="K391" s="1">
        <f>PRODUCT(Sheet1[[#This Row],[pond_sex]],Sheet1[[#This Row],[pond_mun]])</f>
        <v>0.24</v>
      </c>
    </row>
    <row r="392" spans="1:11" x14ac:dyDescent="0.25">
      <c r="A392" t="s">
        <v>8</v>
      </c>
      <c r="B392">
        <v>40897</v>
      </c>
      <c r="C392" t="s">
        <v>41</v>
      </c>
      <c r="D392" t="s">
        <v>35</v>
      </c>
      <c r="E392" t="s">
        <v>5</v>
      </c>
      <c r="F392" t="s">
        <v>39</v>
      </c>
      <c r="G392" t="s">
        <v>6</v>
      </c>
      <c r="H392" t="s">
        <v>15</v>
      </c>
      <c r="I392" s="1">
        <f>SUMIF($T$2:$T$3,Sheet1[[#This Row],[sexo]],$U$2:$U$3)</f>
        <v>0.52</v>
      </c>
      <c r="J392" s="1">
        <f>SUMIF($M$2:$M$4,Sheet1[[#This Row],[municipio]],$R$2:$R$4)</f>
        <v>0.5</v>
      </c>
      <c r="K392" s="1">
        <f>PRODUCT(Sheet1[[#This Row],[pond_sex]],Sheet1[[#This Row],[pond_mun]])</f>
        <v>0.26</v>
      </c>
    </row>
    <row r="393" spans="1:11" x14ac:dyDescent="0.25">
      <c r="A393" t="s">
        <v>8</v>
      </c>
      <c r="B393">
        <v>40880</v>
      </c>
      <c r="C393" t="s">
        <v>41</v>
      </c>
      <c r="D393" t="s">
        <v>35</v>
      </c>
      <c r="E393" t="s">
        <v>9</v>
      </c>
      <c r="F393" t="s">
        <v>37</v>
      </c>
      <c r="G393" t="s">
        <v>14</v>
      </c>
      <c r="H393" t="s">
        <v>7</v>
      </c>
      <c r="I393" s="1">
        <f>SUMIF($T$2:$T$3,Sheet1[[#This Row],[sexo]],$U$2:$U$3)</f>
        <v>0.52</v>
      </c>
      <c r="J393" s="1">
        <f>SUMIF($M$2:$M$4,Sheet1[[#This Row],[municipio]],$R$2:$R$4)</f>
        <v>0.5</v>
      </c>
      <c r="K393" s="1">
        <f>PRODUCT(Sheet1[[#This Row],[pond_sex]],Sheet1[[#This Row],[pond_mun]])</f>
        <v>0.26</v>
      </c>
    </row>
    <row r="394" spans="1:11" x14ac:dyDescent="0.25">
      <c r="A394" t="s">
        <v>8</v>
      </c>
      <c r="B394">
        <v>40883</v>
      </c>
      <c r="C394" t="s">
        <v>41</v>
      </c>
      <c r="D394" t="s">
        <v>35</v>
      </c>
      <c r="E394" t="s">
        <v>9</v>
      </c>
      <c r="F394" t="s">
        <v>39</v>
      </c>
      <c r="G394" t="s">
        <v>6</v>
      </c>
      <c r="H394" t="s">
        <v>15</v>
      </c>
      <c r="I394" s="1">
        <f>SUMIF($T$2:$T$3,Sheet1[[#This Row],[sexo]],$U$2:$U$3)</f>
        <v>0.52</v>
      </c>
      <c r="J394" s="1">
        <f>SUMIF($M$2:$M$4,Sheet1[[#This Row],[municipio]],$R$2:$R$4)</f>
        <v>0.5</v>
      </c>
      <c r="K394" s="1">
        <f>PRODUCT(Sheet1[[#This Row],[pond_sex]],Sheet1[[#This Row],[pond_mun]])</f>
        <v>0.26</v>
      </c>
    </row>
    <row r="395" spans="1:11" x14ac:dyDescent="0.25">
      <c r="A395" t="s">
        <v>8</v>
      </c>
      <c r="B395">
        <v>40894</v>
      </c>
      <c r="C395" t="s">
        <v>41</v>
      </c>
      <c r="D395" t="s">
        <v>35</v>
      </c>
      <c r="E395" t="s">
        <v>9</v>
      </c>
      <c r="F395" t="s">
        <v>11</v>
      </c>
      <c r="G395" t="s">
        <v>6</v>
      </c>
      <c r="H395" t="s">
        <v>7</v>
      </c>
      <c r="I395" s="1">
        <f>SUMIF($T$2:$T$3,Sheet1[[#This Row],[sexo]],$U$2:$U$3)</f>
        <v>0.52</v>
      </c>
      <c r="J395" s="1">
        <f>SUMIF($M$2:$M$4,Sheet1[[#This Row],[municipio]],$R$2:$R$4)</f>
        <v>0.5</v>
      </c>
      <c r="K395" s="1">
        <f>PRODUCT(Sheet1[[#This Row],[pond_sex]],Sheet1[[#This Row],[pond_mun]])</f>
        <v>0.26</v>
      </c>
    </row>
    <row r="396" spans="1:11" x14ac:dyDescent="0.25">
      <c r="A396" t="s">
        <v>4</v>
      </c>
      <c r="B396">
        <v>48894</v>
      </c>
      <c r="C396" t="s">
        <v>41</v>
      </c>
      <c r="D396" t="s">
        <v>35</v>
      </c>
      <c r="E396" t="s">
        <v>5</v>
      </c>
      <c r="F396" t="s">
        <v>37</v>
      </c>
      <c r="G396" t="s">
        <v>14</v>
      </c>
      <c r="H396" t="s">
        <v>15</v>
      </c>
      <c r="I396" s="1">
        <f>SUMIF($T$2:$T$3,Sheet1[[#This Row],[sexo]],$U$2:$U$3)</f>
        <v>0.48</v>
      </c>
      <c r="J396" s="1">
        <f>SUMIF($M$2:$M$4,Sheet1[[#This Row],[municipio]],$R$2:$R$4)</f>
        <v>0.5</v>
      </c>
      <c r="K396" s="1">
        <f>PRODUCT(Sheet1[[#This Row],[pond_sex]],Sheet1[[#This Row],[pond_mun]])</f>
        <v>0.24</v>
      </c>
    </row>
    <row r="397" spans="1:11" x14ac:dyDescent="0.25">
      <c r="A397" t="s">
        <v>8</v>
      </c>
      <c r="B397">
        <v>40881</v>
      </c>
      <c r="C397" t="s">
        <v>41</v>
      </c>
      <c r="D397" t="s">
        <v>35</v>
      </c>
      <c r="E397" t="s">
        <v>9</v>
      </c>
      <c r="F397" t="s">
        <v>39</v>
      </c>
      <c r="G397" t="s">
        <v>11</v>
      </c>
      <c r="H397" t="s">
        <v>7</v>
      </c>
      <c r="I397" s="1">
        <f>SUMIF($T$2:$T$3,Sheet1[[#This Row],[sexo]],$U$2:$U$3)</f>
        <v>0.52</v>
      </c>
      <c r="J397" s="1">
        <f>SUMIF($M$2:$M$4,Sheet1[[#This Row],[municipio]],$R$2:$R$4)</f>
        <v>0.5</v>
      </c>
      <c r="K397" s="1">
        <f>PRODUCT(Sheet1[[#This Row],[pond_sex]],Sheet1[[#This Row],[pond_mun]])</f>
        <v>0.26</v>
      </c>
    </row>
    <row r="398" spans="1:11" x14ac:dyDescent="0.25">
      <c r="A398" t="s">
        <v>4</v>
      </c>
      <c r="B398">
        <v>40893</v>
      </c>
      <c r="C398" t="s">
        <v>41</v>
      </c>
      <c r="D398" t="s">
        <v>35</v>
      </c>
      <c r="E398" t="s">
        <v>9</v>
      </c>
      <c r="F398" t="s">
        <v>39</v>
      </c>
      <c r="G398" t="s">
        <v>6</v>
      </c>
      <c r="H398" t="s">
        <v>15</v>
      </c>
      <c r="I398" s="1">
        <f>SUMIF($T$2:$T$3,Sheet1[[#This Row],[sexo]],$U$2:$U$3)</f>
        <v>0.48</v>
      </c>
      <c r="J398" s="1">
        <f>SUMIF($M$2:$M$4,Sheet1[[#This Row],[municipio]],$R$2:$R$4)</f>
        <v>0.5</v>
      </c>
      <c r="K398" s="1">
        <f>PRODUCT(Sheet1[[#This Row],[pond_sex]],Sheet1[[#This Row],[pond_mun]])</f>
        <v>0.24</v>
      </c>
    </row>
    <row r="399" spans="1:11" x14ac:dyDescent="0.25">
      <c r="A399" t="s">
        <v>4</v>
      </c>
      <c r="B399">
        <v>40893</v>
      </c>
      <c r="C399" t="s">
        <v>41</v>
      </c>
      <c r="D399" t="s">
        <v>35</v>
      </c>
      <c r="E399" t="s">
        <v>13</v>
      </c>
      <c r="F399" t="s">
        <v>39</v>
      </c>
      <c r="G399" t="s">
        <v>6</v>
      </c>
      <c r="H399" t="s">
        <v>7</v>
      </c>
      <c r="I399" s="1">
        <f>SUMIF($T$2:$T$3,Sheet1[[#This Row],[sexo]],$U$2:$U$3)</f>
        <v>0.48</v>
      </c>
      <c r="J399" s="1">
        <f>SUMIF($M$2:$M$4,Sheet1[[#This Row],[municipio]],$R$2:$R$4)</f>
        <v>0.5</v>
      </c>
      <c r="K399" s="1">
        <f>PRODUCT(Sheet1[[#This Row],[pond_sex]],Sheet1[[#This Row],[pond_mun]])</f>
        <v>0.24</v>
      </c>
    </row>
    <row r="400" spans="1:11" x14ac:dyDescent="0.25">
      <c r="A400" t="s">
        <v>8</v>
      </c>
      <c r="B400">
        <v>40880</v>
      </c>
      <c r="C400" t="s">
        <v>41</v>
      </c>
      <c r="D400" t="s">
        <v>35</v>
      </c>
      <c r="E400" t="s">
        <v>5</v>
      </c>
      <c r="F400" t="s">
        <v>11</v>
      </c>
      <c r="G400" t="s">
        <v>6</v>
      </c>
      <c r="H400" t="s">
        <v>7</v>
      </c>
      <c r="I400" s="1">
        <f>SUMIF($T$2:$T$3,Sheet1[[#This Row],[sexo]],$U$2:$U$3)</f>
        <v>0.52</v>
      </c>
      <c r="J400" s="1">
        <f>SUMIF($M$2:$M$4,Sheet1[[#This Row],[municipio]],$R$2:$R$4)</f>
        <v>0.5</v>
      </c>
      <c r="K400" s="1">
        <f>PRODUCT(Sheet1[[#This Row],[pond_sex]],Sheet1[[#This Row],[pond_mun]])</f>
        <v>0.26</v>
      </c>
    </row>
    <row r="401" spans="1:11" x14ac:dyDescent="0.25">
      <c r="A401" t="s">
        <v>4</v>
      </c>
      <c r="B401">
        <v>40893</v>
      </c>
      <c r="C401" t="s">
        <v>41</v>
      </c>
      <c r="D401" t="s">
        <v>35</v>
      </c>
      <c r="E401" t="s">
        <v>5</v>
      </c>
      <c r="F401" t="s">
        <v>11</v>
      </c>
      <c r="G401" t="s">
        <v>11</v>
      </c>
      <c r="H401" t="s">
        <v>7</v>
      </c>
      <c r="I401" s="1">
        <f>SUMIF($T$2:$T$3,Sheet1[[#This Row],[sexo]],$U$2:$U$3)</f>
        <v>0.48</v>
      </c>
      <c r="J401" s="1">
        <f>SUMIF($M$2:$M$4,Sheet1[[#This Row],[municipio]],$R$2:$R$4)</f>
        <v>0.5</v>
      </c>
      <c r="K401" s="1">
        <f>PRODUCT(Sheet1[[#This Row],[pond_sex]],Sheet1[[#This Row],[pond_mun]])</f>
        <v>0.24</v>
      </c>
    </row>
    <row r="402" spans="1:11" x14ac:dyDescent="0.25">
      <c r="A402" t="s">
        <v>8</v>
      </c>
      <c r="B402">
        <v>40893</v>
      </c>
      <c r="C402" t="s">
        <v>41</v>
      </c>
      <c r="D402" t="s">
        <v>35</v>
      </c>
      <c r="E402" t="s">
        <v>9</v>
      </c>
      <c r="F402" t="s">
        <v>39</v>
      </c>
      <c r="G402" t="s">
        <v>6</v>
      </c>
      <c r="H402" t="s">
        <v>7</v>
      </c>
      <c r="I402" s="1">
        <f>SUMIF($T$2:$T$3,Sheet1[[#This Row],[sexo]],$U$2:$U$3)</f>
        <v>0.52</v>
      </c>
      <c r="J402" s="1">
        <f>SUMIF($M$2:$M$4,Sheet1[[#This Row],[municipio]],$R$2:$R$4)</f>
        <v>0.5</v>
      </c>
      <c r="K402" s="1">
        <f>PRODUCT(Sheet1[[#This Row],[pond_sex]],Sheet1[[#This Row],[pond_mun]])</f>
        <v>0.26</v>
      </c>
    </row>
    <row r="403" spans="1:11" x14ac:dyDescent="0.25">
      <c r="A403" t="s">
        <v>4</v>
      </c>
      <c r="B403">
        <v>40888</v>
      </c>
      <c r="C403" t="s">
        <v>41</v>
      </c>
      <c r="D403" t="s">
        <v>35</v>
      </c>
      <c r="E403" t="s">
        <v>9</v>
      </c>
      <c r="F403" t="s">
        <v>38</v>
      </c>
      <c r="G403" t="s">
        <v>10</v>
      </c>
      <c r="H403" t="s">
        <v>15</v>
      </c>
      <c r="I403" s="1">
        <f>SUMIF($T$2:$T$3,Sheet1[[#This Row],[sexo]],$U$2:$U$3)</f>
        <v>0.48</v>
      </c>
      <c r="J403" s="1">
        <f>SUMIF($M$2:$M$4,Sheet1[[#This Row],[municipio]],$R$2:$R$4)</f>
        <v>0.5</v>
      </c>
      <c r="K403" s="1">
        <f>PRODUCT(Sheet1[[#This Row],[pond_sex]],Sheet1[[#This Row],[pond_mun]])</f>
        <v>0.24</v>
      </c>
    </row>
    <row r="404" spans="1:11" x14ac:dyDescent="0.25">
      <c r="A404" t="s">
        <v>8</v>
      </c>
      <c r="B404">
        <v>40894</v>
      </c>
      <c r="C404" t="s">
        <v>41</v>
      </c>
      <c r="D404" t="s">
        <v>35</v>
      </c>
      <c r="E404" t="s">
        <v>13</v>
      </c>
      <c r="F404" t="s">
        <v>39</v>
      </c>
      <c r="G404" t="s">
        <v>6</v>
      </c>
      <c r="H404" t="s">
        <v>7</v>
      </c>
      <c r="I404" s="1">
        <f>SUMIF($T$2:$T$3,Sheet1[[#This Row],[sexo]],$U$2:$U$3)</f>
        <v>0.52</v>
      </c>
      <c r="J404" s="1">
        <f>SUMIF($M$2:$M$4,Sheet1[[#This Row],[municipio]],$R$2:$R$4)</f>
        <v>0.5</v>
      </c>
      <c r="K404" s="1">
        <f>PRODUCT(Sheet1[[#This Row],[pond_sex]],Sheet1[[#This Row],[pond_mun]])</f>
        <v>0.26</v>
      </c>
    </row>
    <row r="405" spans="1:11" x14ac:dyDescent="0.25">
      <c r="A405" t="s">
        <v>8</v>
      </c>
      <c r="B405">
        <v>40880</v>
      </c>
      <c r="C405" t="s">
        <v>41</v>
      </c>
      <c r="D405" t="s">
        <v>35</v>
      </c>
      <c r="E405" t="s">
        <v>13</v>
      </c>
      <c r="F405" t="s">
        <v>39</v>
      </c>
      <c r="G405" t="s">
        <v>6</v>
      </c>
      <c r="H405" t="s">
        <v>7</v>
      </c>
      <c r="I405" s="1">
        <f>SUMIF($T$2:$T$3,Sheet1[[#This Row],[sexo]],$U$2:$U$3)</f>
        <v>0.52</v>
      </c>
      <c r="J405" s="1">
        <f>SUMIF($M$2:$M$4,Sheet1[[#This Row],[municipio]],$R$2:$R$4)</f>
        <v>0.5</v>
      </c>
      <c r="K405" s="1">
        <f>PRODUCT(Sheet1[[#This Row],[pond_sex]],Sheet1[[#This Row],[pond_mun]])</f>
        <v>0.26</v>
      </c>
    </row>
    <row r="406" spans="1:11" x14ac:dyDescent="0.25">
      <c r="A406" t="s">
        <v>8</v>
      </c>
      <c r="B406">
        <v>40882</v>
      </c>
      <c r="C406" t="s">
        <v>41</v>
      </c>
      <c r="D406" t="s">
        <v>35</v>
      </c>
      <c r="E406" t="s">
        <v>5</v>
      </c>
      <c r="F406" t="s">
        <v>38</v>
      </c>
      <c r="G406" t="s">
        <v>10</v>
      </c>
      <c r="H406" t="s">
        <v>15</v>
      </c>
      <c r="I406" s="1">
        <f>SUMIF($T$2:$T$3,Sheet1[[#This Row],[sexo]],$U$2:$U$3)</f>
        <v>0.52</v>
      </c>
      <c r="J406" s="1">
        <f>SUMIF($M$2:$M$4,Sheet1[[#This Row],[municipio]],$R$2:$R$4)</f>
        <v>0.5</v>
      </c>
      <c r="K406" s="1">
        <f>PRODUCT(Sheet1[[#This Row],[pond_sex]],Sheet1[[#This Row],[pond_mun]])</f>
        <v>0.26</v>
      </c>
    </row>
    <row r="407" spans="1:11" x14ac:dyDescent="0.25">
      <c r="A407" t="s">
        <v>4</v>
      </c>
      <c r="B407">
        <v>40894</v>
      </c>
      <c r="C407" t="s">
        <v>41</v>
      </c>
      <c r="D407" t="s">
        <v>35</v>
      </c>
      <c r="E407" t="s">
        <v>9</v>
      </c>
      <c r="F407" t="s">
        <v>39</v>
      </c>
      <c r="G407" t="s">
        <v>6</v>
      </c>
      <c r="H407" t="s">
        <v>7</v>
      </c>
      <c r="I407" s="1">
        <f>SUMIF($T$2:$T$3,Sheet1[[#This Row],[sexo]],$U$2:$U$3)</f>
        <v>0.48</v>
      </c>
      <c r="J407" s="1">
        <f>SUMIF($M$2:$M$4,Sheet1[[#This Row],[municipio]],$R$2:$R$4)</f>
        <v>0.5</v>
      </c>
      <c r="K407" s="1">
        <f>PRODUCT(Sheet1[[#This Row],[pond_sex]],Sheet1[[#This Row],[pond_mun]])</f>
        <v>0.24</v>
      </c>
    </row>
    <row r="408" spans="1:11" x14ac:dyDescent="0.25">
      <c r="A408" t="s">
        <v>8</v>
      </c>
      <c r="B408">
        <v>40880</v>
      </c>
      <c r="C408" t="s">
        <v>41</v>
      </c>
      <c r="D408" t="s">
        <v>35</v>
      </c>
      <c r="E408" t="s">
        <v>9</v>
      </c>
      <c r="F408" t="s">
        <v>36</v>
      </c>
      <c r="G408" t="s">
        <v>16</v>
      </c>
      <c r="H408" t="s">
        <v>15</v>
      </c>
      <c r="I408" s="1">
        <f>SUMIF($T$2:$T$3,Sheet1[[#This Row],[sexo]],$U$2:$U$3)</f>
        <v>0.52</v>
      </c>
      <c r="J408" s="1">
        <f>SUMIF($M$2:$M$4,Sheet1[[#This Row],[municipio]],$R$2:$R$4)</f>
        <v>0.5</v>
      </c>
      <c r="K408" s="1">
        <f>PRODUCT(Sheet1[[#This Row],[pond_sex]],Sheet1[[#This Row],[pond_mun]])</f>
        <v>0.26</v>
      </c>
    </row>
    <row r="409" spans="1:11" x14ac:dyDescent="0.25">
      <c r="A409" t="s">
        <v>4</v>
      </c>
      <c r="B409">
        <v>40894</v>
      </c>
      <c r="C409" t="s">
        <v>41</v>
      </c>
      <c r="D409" t="s">
        <v>35</v>
      </c>
      <c r="E409" t="s">
        <v>9</v>
      </c>
      <c r="F409" t="s">
        <v>39</v>
      </c>
      <c r="G409" t="s">
        <v>6</v>
      </c>
      <c r="H409" t="s">
        <v>15</v>
      </c>
      <c r="I409" s="1">
        <f>SUMIF($T$2:$T$3,Sheet1[[#This Row],[sexo]],$U$2:$U$3)</f>
        <v>0.48</v>
      </c>
      <c r="J409" s="1">
        <f>SUMIF($M$2:$M$4,Sheet1[[#This Row],[municipio]],$R$2:$R$4)</f>
        <v>0.5</v>
      </c>
      <c r="K409" s="1">
        <f>PRODUCT(Sheet1[[#This Row],[pond_sex]],Sheet1[[#This Row],[pond_mun]])</f>
        <v>0.24</v>
      </c>
    </row>
    <row r="410" spans="1:11" x14ac:dyDescent="0.25">
      <c r="A410" t="s">
        <v>8</v>
      </c>
      <c r="B410">
        <v>40894</v>
      </c>
      <c r="C410" t="s">
        <v>41</v>
      </c>
      <c r="D410" t="s">
        <v>35</v>
      </c>
      <c r="E410" t="s">
        <v>9</v>
      </c>
      <c r="F410" t="s">
        <v>37</v>
      </c>
      <c r="G410" t="s">
        <v>14</v>
      </c>
      <c r="H410" t="s">
        <v>7</v>
      </c>
      <c r="I410" s="1">
        <f>SUMIF($T$2:$T$3,Sheet1[[#This Row],[sexo]],$U$2:$U$3)</f>
        <v>0.52</v>
      </c>
      <c r="J410" s="1">
        <f>SUMIF($M$2:$M$4,Sheet1[[#This Row],[municipio]],$R$2:$R$4)</f>
        <v>0.5</v>
      </c>
      <c r="K410" s="1">
        <f>PRODUCT(Sheet1[[#This Row],[pond_sex]],Sheet1[[#This Row],[pond_mun]])</f>
        <v>0.26</v>
      </c>
    </row>
    <row r="411" spans="1:11" x14ac:dyDescent="0.25">
      <c r="A411" t="s">
        <v>4</v>
      </c>
      <c r="B411">
        <v>40880</v>
      </c>
      <c r="C411" t="s">
        <v>41</v>
      </c>
      <c r="D411" t="s">
        <v>35</v>
      </c>
      <c r="E411" t="s">
        <v>5</v>
      </c>
      <c r="F411" t="s">
        <v>39</v>
      </c>
      <c r="G411" t="s">
        <v>6</v>
      </c>
      <c r="H411" t="s">
        <v>15</v>
      </c>
      <c r="I411" s="1">
        <f>SUMIF($T$2:$T$3,Sheet1[[#This Row],[sexo]],$U$2:$U$3)</f>
        <v>0.48</v>
      </c>
      <c r="J411" s="1">
        <f>SUMIF($M$2:$M$4,Sheet1[[#This Row],[municipio]],$R$2:$R$4)</f>
        <v>0.5</v>
      </c>
      <c r="K411" s="1">
        <f>PRODUCT(Sheet1[[#This Row],[pond_sex]],Sheet1[[#This Row],[pond_mun]])</f>
        <v>0.24</v>
      </c>
    </row>
    <row r="412" spans="1:11" x14ac:dyDescent="0.25">
      <c r="A412" t="s">
        <v>4</v>
      </c>
      <c r="B412">
        <v>40880</v>
      </c>
      <c r="C412" t="s">
        <v>41</v>
      </c>
      <c r="D412" t="s">
        <v>35</v>
      </c>
      <c r="E412" t="s">
        <v>5</v>
      </c>
      <c r="F412" t="s">
        <v>39</v>
      </c>
      <c r="G412" t="s">
        <v>6</v>
      </c>
      <c r="H412" t="s">
        <v>7</v>
      </c>
      <c r="I412" s="1">
        <f>SUMIF($T$2:$T$3,Sheet1[[#This Row],[sexo]],$U$2:$U$3)</f>
        <v>0.48</v>
      </c>
      <c r="J412" s="1">
        <f>SUMIF($M$2:$M$4,Sheet1[[#This Row],[municipio]],$R$2:$R$4)</f>
        <v>0.5</v>
      </c>
      <c r="K412" s="1">
        <f>PRODUCT(Sheet1[[#This Row],[pond_sex]],Sheet1[[#This Row],[pond_mun]])</f>
        <v>0.24</v>
      </c>
    </row>
    <row r="413" spans="1:11" x14ac:dyDescent="0.25">
      <c r="A413" t="s">
        <v>8</v>
      </c>
      <c r="B413">
        <v>40882</v>
      </c>
      <c r="C413" t="s">
        <v>41</v>
      </c>
      <c r="D413" t="s">
        <v>35</v>
      </c>
      <c r="E413" t="s">
        <v>13</v>
      </c>
      <c r="F413" t="s">
        <v>11</v>
      </c>
      <c r="G413" t="s">
        <v>11</v>
      </c>
      <c r="H413" t="s">
        <v>15</v>
      </c>
      <c r="I413" s="1">
        <f>SUMIF($T$2:$T$3,Sheet1[[#This Row],[sexo]],$U$2:$U$3)</f>
        <v>0.52</v>
      </c>
      <c r="J413" s="1">
        <f>SUMIF($M$2:$M$4,Sheet1[[#This Row],[municipio]],$R$2:$R$4)</f>
        <v>0.5</v>
      </c>
      <c r="K413" s="1">
        <f>PRODUCT(Sheet1[[#This Row],[pond_sex]],Sheet1[[#This Row],[pond_mun]])</f>
        <v>0.26</v>
      </c>
    </row>
    <row r="414" spans="1:11" x14ac:dyDescent="0.25">
      <c r="A414" t="s">
        <v>8</v>
      </c>
      <c r="B414">
        <v>40880</v>
      </c>
      <c r="C414" t="s">
        <v>41</v>
      </c>
      <c r="D414" t="s">
        <v>35</v>
      </c>
      <c r="E414" t="s">
        <v>9</v>
      </c>
      <c r="F414" t="s">
        <v>39</v>
      </c>
      <c r="G414" t="s">
        <v>11</v>
      </c>
      <c r="H414" t="s">
        <v>7</v>
      </c>
      <c r="I414" s="1">
        <f>SUMIF($T$2:$T$3,Sheet1[[#This Row],[sexo]],$U$2:$U$3)</f>
        <v>0.52</v>
      </c>
      <c r="J414" s="1">
        <f>SUMIF($M$2:$M$4,Sheet1[[#This Row],[municipio]],$R$2:$R$4)</f>
        <v>0.5</v>
      </c>
      <c r="K414" s="1">
        <f>PRODUCT(Sheet1[[#This Row],[pond_sex]],Sheet1[[#This Row],[pond_mun]])</f>
        <v>0.26</v>
      </c>
    </row>
    <row r="415" spans="1:11" x14ac:dyDescent="0.25">
      <c r="A415" t="s">
        <v>8</v>
      </c>
      <c r="B415">
        <v>40881</v>
      </c>
      <c r="C415" t="s">
        <v>41</v>
      </c>
      <c r="D415" t="s">
        <v>35</v>
      </c>
      <c r="E415" t="s">
        <v>9</v>
      </c>
      <c r="F415" t="s">
        <v>11</v>
      </c>
      <c r="G415" t="s">
        <v>14</v>
      </c>
      <c r="H415" t="s">
        <v>15</v>
      </c>
      <c r="I415" s="1">
        <f>SUMIF($T$2:$T$3,Sheet1[[#This Row],[sexo]],$U$2:$U$3)</f>
        <v>0.52</v>
      </c>
      <c r="J415" s="1">
        <f>SUMIF($M$2:$M$4,Sheet1[[#This Row],[municipio]],$R$2:$R$4)</f>
        <v>0.5</v>
      </c>
      <c r="K415" s="1">
        <f>PRODUCT(Sheet1[[#This Row],[pond_sex]],Sheet1[[#This Row],[pond_mun]])</f>
        <v>0.26</v>
      </c>
    </row>
    <row r="416" spans="1:11" x14ac:dyDescent="0.25">
      <c r="A416" t="s">
        <v>8</v>
      </c>
      <c r="B416">
        <v>40881</v>
      </c>
      <c r="C416" t="s">
        <v>41</v>
      </c>
      <c r="D416" t="s">
        <v>35</v>
      </c>
      <c r="E416" t="s">
        <v>5</v>
      </c>
      <c r="F416" t="s">
        <v>37</v>
      </c>
      <c r="G416" t="s">
        <v>11</v>
      </c>
      <c r="H416" t="s">
        <v>15</v>
      </c>
      <c r="I416" s="1">
        <f>SUMIF($T$2:$T$3,Sheet1[[#This Row],[sexo]],$U$2:$U$3)</f>
        <v>0.52</v>
      </c>
      <c r="J416" s="1">
        <f>SUMIF($M$2:$M$4,Sheet1[[#This Row],[municipio]],$R$2:$R$4)</f>
        <v>0.5</v>
      </c>
      <c r="K416" s="1">
        <f>PRODUCT(Sheet1[[#This Row],[pond_sex]],Sheet1[[#This Row],[pond_mun]])</f>
        <v>0.26</v>
      </c>
    </row>
    <row r="417" spans="1:11" x14ac:dyDescent="0.25">
      <c r="A417" t="s">
        <v>8</v>
      </c>
      <c r="B417">
        <v>40881</v>
      </c>
      <c r="C417" t="s">
        <v>41</v>
      </c>
      <c r="D417" t="s">
        <v>35</v>
      </c>
      <c r="E417" t="s">
        <v>9</v>
      </c>
      <c r="F417" t="s">
        <v>38</v>
      </c>
      <c r="G417" t="s">
        <v>10</v>
      </c>
      <c r="H417" t="s">
        <v>7</v>
      </c>
      <c r="I417" s="1">
        <f>SUMIF($T$2:$T$3,Sheet1[[#This Row],[sexo]],$U$2:$U$3)</f>
        <v>0.52</v>
      </c>
      <c r="J417" s="1">
        <f>SUMIF($M$2:$M$4,Sheet1[[#This Row],[municipio]],$R$2:$R$4)</f>
        <v>0.5</v>
      </c>
      <c r="K417" s="1">
        <f>PRODUCT(Sheet1[[#This Row],[pond_sex]],Sheet1[[#This Row],[pond_mun]])</f>
        <v>0.26</v>
      </c>
    </row>
    <row r="418" spans="1:11" x14ac:dyDescent="0.25">
      <c r="A418" t="s">
        <v>8</v>
      </c>
      <c r="B418">
        <v>40893</v>
      </c>
      <c r="C418" t="s">
        <v>41</v>
      </c>
      <c r="D418" t="s">
        <v>35</v>
      </c>
      <c r="E418" t="s">
        <v>13</v>
      </c>
      <c r="F418" t="s">
        <v>11</v>
      </c>
      <c r="G418" t="s">
        <v>6</v>
      </c>
      <c r="H418" t="s">
        <v>7</v>
      </c>
      <c r="I418" s="1">
        <f>SUMIF($T$2:$T$3,Sheet1[[#This Row],[sexo]],$U$2:$U$3)</f>
        <v>0.52</v>
      </c>
      <c r="J418" s="1">
        <f>SUMIF($M$2:$M$4,Sheet1[[#This Row],[municipio]],$R$2:$R$4)</f>
        <v>0.5</v>
      </c>
      <c r="K418" s="1">
        <f>PRODUCT(Sheet1[[#This Row],[pond_sex]],Sheet1[[#This Row],[pond_mun]])</f>
        <v>0.26</v>
      </c>
    </row>
    <row r="419" spans="1:11" x14ac:dyDescent="0.25">
      <c r="A419" t="s">
        <v>8</v>
      </c>
      <c r="B419">
        <v>40880</v>
      </c>
      <c r="C419" t="s">
        <v>41</v>
      </c>
      <c r="D419" t="s">
        <v>35</v>
      </c>
      <c r="E419" t="s">
        <v>9</v>
      </c>
      <c r="F419" t="s">
        <v>36</v>
      </c>
      <c r="G419" t="s">
        <v>16</v>
      </c>
      <c r="H419" t="s">
        <v>15</v>
      </c>
      <c r="I419" s="1">
        <f>SUMIF($T$2:$T$3,Sheet1[[#This Row],[sexo]],$U$2:$U$3)</f>
        <v>0.52</v>
      </c>
      <c r="J419" s="1">
        <f>SUMIF($M$2:$M$4,Sheet1[[#This Row],[municipio]],$R$2:$R$4)</f>
        <v>0.5</v>
      </c>
      <c r="K419" s="1">
        <f>PRODUCT(Sheet1[[#This Row],[pond_sex]],Sheet1[[#This Row],[pond_mun]])</f>
        <v>0.26</v>
      </c>
    </row>
    <row r="420" spans="1:11" x14ac:dyDescent="0.25">
      <c r="A420" t="s">
        <v>8</v>
      </c>
      <c r="B420">
        <v>40894</v>
      </c>
      <c r="C420" t="s">
        <v>41</v>
      </c>
      <c r="D420" t="s">
        <v>35</v>
      </c>
      <c r="E420" t="s">
        <v>9</v>
      </c>
      <c r="F420" t="s">
        <v>36</v>
      </c>
      <c r="G420" t="s">
        <v>16</v>
      </c>
      <c r="H420" t="s">
        <v>7</v>
      </c>
      <c r="I420" s="1">
        <f>SUMIF($T$2:$T$3,Sheet1[[#This Row],[sexo]],$U$2:$U$3)</f>
        <v>0.52</v>
      </c>
      <c r="J420" s="1">
        <f>SUMIF($M$2:$M$4,Sheet1[[#This Row],[municipio]],$R$2:$R$4)</f>
        <v>0.5</v>
      </c>
      <c r="K420" s="1">
        <f>PRODUCT(Sheet1[[#This Row],[pond_sex]],Sheet1[[#This Row],[pond_mun]])</f>
        <v>0.26</v>
      </c>
    </row>
    <row r="421" spans="1:11" x14ac:dyDescent="0.25">
      <c r="A421" t="s">
        <v>8</v>
      </c>
      <c r="B421">
        <v>40897</v>
      </c>
      <c r="C421" t="s">
        <v>41</v>
      </c>
      <c r="D421" t="s">
        <v>35</v>
      </c>
      <c r="E421" t="s">
        <v>13</v>
      </c>
      <c r="F421" t="s">
        <v>37</v>
      </c>
      <c r="G421" t="s">
        <v>14</v>
      </c>
      <c r="H421" t="s">
        <v>15</v>
      </c>
      <c r="I421" s="1">
        <f>SUMIF($T$2:$T$3,Sheet1[[#This Row],[sexo]],$U$2:$U$3)</f>
        <v>0.52</v>
      </c>
      <c r="J421" s="1">
        <f>SUMIF($M$2:$M$4,Sheet1[[#This Row],[municipio]],$R$2:$R$4)</f>
        <v>0.5</v>
      </c>
      <c r="K421" s="1">
        <f>PRODUCT(Sheet1[[#This Row],[pond_sex]],Sheet1[[#This Row],[pond_mun]])</f>
        <v>0.26</v>
      </c>
    </row>
    <row r="422" spans="1:11" x14ac:dyDescent="0.25">
      <c r="A422" t="s">
        <v>4</v>
      </c>
      <c r="B422">
        <v>40883</v>
      </c>
      <c r="C422" t="s">
        <v>41</v>
      </c>
      <c r="D422" t="s">
        <v>35</v>
      </c>
      <c r="E422" t="s">
        <v>5</v>
      </c>
      <c r="F422" t="s">
        <v>39</v>
      </c>
      <c r="G422" t="s">
        <v>17</v>
      </c>
      <c r="H422" t="s">
        <v>15</v>
      </c>
      <c r="I422" s="1">
        <f>SUMIF($T$2:$T$3,Sheet1[[#This Row],[sexo]],$U$2:$U$3)</f>
        <v>0.48</v>
      </c>
      <c r="J422" s="1">
        <f>SUMIF($M$2:$M$4,Sheet1[[#This Row],[municipio]],$R$2:$R$4)</f>
        <v>0.5</v>
      </c>
      <c r="K422" s="1">
        <f>PRODUCT(Sheet1[[#This Row],[pond_sex]],Sheet1[[#This Row],[pond_mun]])</f>
        <v>0.24</v>
      </c>
    </row>
    <row r="423" spans="1:11" x14ac:dyDescent="0.25">
      <c r="A423" t="s">
        <v>8</v>
      </c>
      <c r="B423">
        <v>40883</v>
      </c>
      <c r="C423" t="s">
        <v>41</v>
      </c>
      <c r="D423" t="s">
        <v>35</v>
      </c>
      <c r="E423" t="s">
        <v>9</v>
      </c>
      <c r="F423" t="s">
        <v>11</v>
      </c>
      <c r="G423" t="s">
        <v>16</v>
      </c>
      <c r="H423" t="s">
        <v>7</v>
      </c>
      <c r="I423" s="1">
        <f>SUMIF($T$2:$T$3,Sheet1[[#This Row],[sexo]],$U$2:$U$3)</f>
        <v>0.52</v>
      </c>
      <c r="J423" s="1">
        <f>SUMIF($M$2:$M$4,Sheet1[[#This Row],[municipio]],$R$2:$R$4)</f>
        <v>0.5</v>
      </c>
      <c r="K423" s="1">
        <f>PRODUCT(Sheet1[[#This Row],[pond_sex]],Sheet1[[#This Row],[pond_mun]])</f>
        <v>0.26</v>
      </c>
    </row>
    <row r="424" spans="1:11" x14ac:dyDescent="0.25">
      <c r="A424" t="s">
        <v>4</v>
      </c>
      <c r="B424">
        <v>40880</v>
      </c>
      <c r="C424" t="s">
        <v>41</v>
      </c>
      <c r="D424" t="s">
        <v>35</v>
      </c>
      <c r="E424" t="s">
        <v>9</v>
      </c>
      <c r="F424" t="s">
        <v>39</v>
      </c>
      <c r="G424" t="s">
        <v>6</v>
      </c>
      <c r="H424" t="s">
        <v>15</v>
      </c>
      <c r="I424" s="1">
        <f>SUMIF($T$2:$T$3,Sheet1[[#This Row],[sexo]],$U$2:$U$3)</f>
        <v>0.48</v>
      </c>
      <c r="J424" s="1">
        <f>SUMIF($M$2:$M$4,Sheet1[[#This Row],[municipio]],$R$2:$R$4)</f>
        <v>0.5</v>
      </c>
      <c r="K424" s="1">
        <f>PRODUCT(Sheet1[[#This Row],[pond_sex]],Sheet1[[#This Row],[pond_mun]])</f>
        <v>0.24</v>
      </c>
    </row>
    <row r="425" spans="1:11" x14ac:dyDescent="0.25">
      <c r="A425" t="s">
        <v>8</v>
      </c>
      <c r="B425">
        <v>40883</v>
      </c>
      <c r="C425" t="s">
        <v>41</v>
      </c>
      <c r="D425" t="s">
        <v>35</v>
      </c>
      <c r="E425" t="s">
        <v>9</v>
      </c>
      <c r="F425" t="s">
        <v>37</v>
      </c>
      <c r="G425" t="s">
        <v>12</v>
      </c>
      <c r="H425" t="s">
        <v>15</v>
      </c>
      <c r="I425" s="1">
        <f>SUMIF($T$2:$T$3,Sheet1[[#This Row],[sexo]],$U$2:$U$3)</f>
        <v>0.52</v>
      </c>
      <c r="J425" s="1">
        <f>SUMIF($M$2:$M$4,Sheet1[[#This Row],[municipio]],$R$2:$R$4)</f>
        <v>0.5</v>
      </c>
      <c r="K425" s="1">
        <f>PRODUCT(Sheet1[[#This Row],[pond_sex]],Sheet1[[#This Row],[pond_mun]])</f>
        <v>0.26</v>
      </c>
    </row>
    <row r="426" spans="1:11" x14ac:dyDescent="0.25">
      <c r="A426" t="s">
        <v>4</v>
      </c>
      <c r="B426">
        <v>40880</v>
      </c>
      <c r="C426" t="s">
        <v>41</v>
      </c>
      <c r="D426" t="s">
        <v>35</v>
      </c>
      <c r="E426" t="s">
        <v>9</v>
      </c>
      <c r="F426" t="s">
        <v>11</v>
      </c>
      <c r="G426" t="s">
        <v>6</v>
      </c>
      <c r="H426" t="s">
        <v>7</v>
      </c>
      <c r="I426" s="1">
        <f>SUMIF($T$2:$T$3,Sheet1[[#This Row],[sexo]],$U$2:$U$3)</f>
        <v>0.48</v>
      </c>
      <c r="J426" s="1">
        <f>SUMIF($M$2:$M$4,Sheet1[[#This Row],[municipio]],$R$2:$R$4)</f>
        <v>0.5</v>
      </c>
      <c r="K426" s="1">
        <f>PRODUCT(Sheet1[[#This Row],[pond_sex]],Sheet1[[#This Row],[pond_mun]])</f>
        <v>0.24</v>
      </c>
    </row>
    <row r="427" spans="1:11" x14ac:dyDescent="0.25">
      <c r="A427" t="s">
        <v>8</v>
      </c>
      <c r="B427">
        <v>40897</v>
      </c>
      <c r="C427" t="s">
        <v>41</v>
      </c>
      <c r="D427" t="s">
        <v>35</v>
      </c>
      <c r="E427" t="s">
        <v>5</v>
      </c>
      <c r="F427" t="s">
        <v>11</v>
      </c>
      <c r="G427" t="s">
        <v>6</v>
      </c>
      <c r="H427" t="s">
        <v>7</v>
      </c>
      <c r="I427" s="1">
        <f>SUMIF($T$2:$T$3,Sheet1[[#This Row],[sexo]],$U$2:$U$3)</f>
        <v>0.52</v>
      </c>
      <c r="J427" s="1">
        <f>SUMIF($M$2:$M$4,Sheet1[[#This Row],[municipio]],$R$2:$R$4)</f>
        <v>0.5</v>
      </c>
      <c r="K427" s="1">
        <f>PRODUCT(Sheet1[[#This Row],[pond_sex]],Sheet1[[#This Row],[pond_mun]])</f>
        <v>0.26</v>
      </c>
    </row>
    <row r="428" spans="1:11" x14ac:dyDescent="0.25">
      <c r="A428" t="s">
        <v>8</v>
      </c>
      <c r="B428">
        <v>40883</v>
      </c>
      <c r="C428" t="s">
        <v>41</v>
      </c>
      <c r="D428" t="s">
        <v>35</v>
      </c>
      <c r="E428" t="s">
        <v>5</v>
      </c>
      <c r="F428" t="s">
        <v>39</v>
      </c>
      <c r="G428" t="s">
        <v>6</v>
      </c>
      <c r="H428" t="s">
        <v>15</v>
      </c>
      <c r="I428" s="1">
        <f>SUMIF($T$2:$T$3,Sheet1[[#This Row],[sexo]],$U$2:$U$3)</f>
        <v>0.52</v>
      </c>
      <c r="J428" s="1">
        <f>SUMIF($M$2:$M$4,Sheet1[[#This Row],[municipio]],$R$2:$R$4)</f>
        <v>0.5</v>
      </c>
      <c r="K428" s="1">
        <f>PRODUCT(Sheet1[[#This Row],[pond_sex]],Sheet1[[#This Row],[pond_mun]])</f>
        <v>0.26</v>
      </c>
    </row>
    <row r="429" spans="1:11" x14ac:dyDescent="0.25">
      <c r="A429" t="s">
        <v>8</v>
      </c>
      <c r="B429">
        <v>40883</v>
      </c>
      <c r="C429" t="s">
        <v>41</v>
      </c>
      <c r="D429" t="s">
        <v>35</v>
      </c>
      <c r="E429" t="s">
        <v>9</v>
      </c>
      <c r="F429" t="s">
        <v>39</v>
      </c>
      <c r="G429" t="s">
        <v>6</v>
      </c>
      <c r="H429" t="s">
        <v>15</v>
      </c>
      <c r="I429" s="1">
        <f>SUMIF($T$2:$T$3,Sheet1[[#This Row],[sexo]],$U$2:$U$3)</f>
        <v>0.52</v>
      </c>
      <c r="J429" s="1">
        <f>SUMIF($M$2:$M$4,Sheet1[[#This Row],[municipio]],$R$2:$R$4)</f>
        <v>0.5</v>
      </c>
      <c r="K429" s="1">
        <f>PRODUCT(Sheet1[[#This Row],[pond_sex]],Sheet1[[#This Row],[pond_mun]])</f>
        <v>0.26</v>
      </c>
    </row>
    <row r="430" spans="1:11" x14ac:dyDescent="0.25">
      <c r="A430" t="s">
        <v>4</v>
      </c>
      <c r="B430">
        <v>40893</v>
      </c>
      <c r="C430" t="s">
        <v>41</v>
      </c>
      <c r="D430" t="s">
        <v>35</v>
      </c>
      <c r="E430" t="s">
        <v>9</v>
      </c>
      <c r="F430" t="s">
        <v>39</v>
      </c>
      <c r="G430" t="s">
        <v>6</v>
      </c>
      <c r="H430" t="s">
        <v>7</v>
      </c>
      <c r="I430" s="1">
        <f>SUMIF($T$2:$T$3,Sheet1[[#This Row],[sexo]],$U$2:$U$3)</f>
        <v>0.48</v>
      </c>
      <c r="J430" s="1">
        <f>SUMIF($M$2:$M$4,Sheet1[[#This Row],[municipio]],$R$2:$R$4)</f>
        <v>0.5</v>
      </c>
      <c r="K430" s="1">
        <f>PRODUCT(Sheet1[[#This Row],[pond_sex]],Sheet1[[#This Row],[pond_mun]])</f>
        <v>0.24</v>
      </c>
    </row>
    <row r="431" spans="1:11" x14ac:dyDescent="0.25">
      <c r="A431" t="s">
        <v>4</v>
      </c>
      <c r="B431">
        <v>40893</v>
      </c>
      <c r="C431" t="s">
        <v>41</v>
      </c>
      <c r="D431" t="s">
        <v>35</v>
      </c>
      <c r="E431" t="s">
        <v>5</v>
      </c>
      <c r="F431" t="s">
        <v>11</v>
      </c>
      <c r="G431" t="s">
        <v>14</v>
      </c>
      <c r="H431" t="s">
        <v>7</v>
      </c>
      <c r="I431" s="1">
        <f>SUMIF($T$2:$T$3,Sheet1[[#This Row],[sexo]],$U$2:$U$3)</f>
        <v>0.48</v>
      </c>
      <c r="J431" s="1">
        <f>SUMIF($M$2:$M$4,Sheet1[[#This Row],[municipio]],$R$2:$R$4)</f>
        <v>0.5</v>
      </c>
      <c r="K431" s="1">
        <f>PRODUCT(Sheet1[[#This Row],[pond_sex]],Sheet1[[#This Row],[pond_mun]])</f>
        <v>0.24</v>
      </c>
    </row>
    <row r="432" spans="1:11" x14ac:dyDescent="0.25">
      <c r="A432" t="s">
        <v>4</v>
      </c>
      <c r="B432">
        <v>40882</v>
      </c>
      <c r="C432" t="s">
        <v>41</v>
      </c>
      <c r="D432" t="s">
        <v>35</v>
      </c>
      <c r="E432" t="s">
        <v>9</v>
      </c>
      <c r="F432" t="s">
        <v>11</v>
      </c>
      <c r="G432" t="s">
        <v>6</v>
      </c>
      <c r="H432" t="s">
        <v>15</v>
      </c>
      <c r="I432" s="1">
        <f>SUMIF($T$2:$T$3,Sheet1[[#This Row],[sexo]],$U$2:$U$3)</f>
        <v>0.48</v>
      </c>
      <c r="J432" s="1">
        <f>SUMIF($M$2:$M$4,Sheet1[[#This Row],[municipio]],$R$2:$R$4)</f>
        <v>0.5</v>
      </c>
      <c r="K432" s="1">
        <f>PRODUCT(Sheet1[[#This Row],[pond_sex]],Sheet1[[#This Row],[pond_mun]])</f>
        <v>0.24</v>
      </c>
    </row>
    <row r="433" spans="1:11" x14ac:dyDescent="0.25">
      <c r="A433" t="s">
        <v>8</v>
      </c>
      <c r="B433">
        <v>40882</v>
      </c>
      <c r="C433" t="s">
        <v>41</v>
      </c>
      <c r="D433" t="s">
        <v>35</v>
      </c>
      <c r="E433" t="s">
        <v>5</v>
      </c>
      <c r="F433" t="s">
        <v>11</v>
      </c>
      <c r="G433" t="s">
        <v>14</v>
      </c>
      <c r="H433" t="s">
        <v>7</v>
      </c>
      <c r="I433" s="1">
        <f>SUMIF($T$2:$T$3,Sheet1[[#This Row],[sexo]],$U$2:$U$3)</f>
        <v>0.52</v>
      </c>
      <c r="J433" s="1">
        <f>SUMIF($M$2:$M$4,Sheet1[[#This Row],[municipio]],$R$2:$R$4)</f>
        <v>0.5</v>
      </c>
      <c r="K433" s="1">
        <f>PRODUCT(Sheet1[[#This Row],[pond_sex]],Sheet1[[#This Row],[pond_mun]])</f>
        <v>0.26</v>
      </c>
    </row>
    <row r="434" spans="1:11" x14ac:dyDescent="0.25">
      <c r="A434" t="s">
        <v>4</v>
      </c>
      <c r="B434">
        <v>40882</v>
      </c>
      <c r="C434" t="s">
        <v>41</v>
      </c>
      <c r="D434" t="s">
        <v>35</v>
      </c>
      <c r="E434" t="s">
        <v>9</v>
      </c>
      <c r="F434" t="s">
        <v>36</v>
      </c>
      <c r="G434" t="s">
        <v>16</v>
      </c>
      <c r="H434" t="s">
        <v>7</v>
      </c>
      <c r="I434" s="1">
        <f>SUMIF($T$2:$T$3,Sheet1[[#This Row],[sexo]],$U$2:$U$3)</f>
        <v>0.48</v>
      </c>
      <c r="J434" s="1">
        <f>SUMIF($M$2:$M$4,Sheet1[[#This Row],[municipio]],$R$2:$R$4)</f>
        <v>0.5</v>
      </c>
      <c r="K434" s="1">
        <f>PRODUCT(Sheet1[[#This Row],[pond_sex]],Sheet1[[#This Row],[pond_mun]])</f>
        <v>0.24</v>
      </c>
    </row>
    <row r="435" spans="1:11" x14ac:dyDescent="0.25">
      <c r="A435" t="s">
        <v>8</v>
      </c>
      <c r="B435">
        <v>40884</v>
      </c>
      <c r="C435" t="s">
        <v>41</v>
      </c>
      <c r="D435" t="s">
        <v>35</v>
      </c>
      <c r="E435" t="s">
        <v>9</v>
      </c>
      <c r="F435" t="s">
        <v>11</v>
      </c>
      <c r="G435" t="s">
        <v>6</v>
      </c>
      <c r="H435" t="s">
        <v>7</v>
      </c>
      <c r="I435" s="1">
        <f>SUMIF($T$2:$T$3,Sheet1[[#This Row],[sexo]],$U$2:$U$3)</f>
        <v>0.52</v>
      </c>
      <c r="J435" s="1">
        <f>SUMIF($M$2:$M$4,Sheet1[[#This Row],[municipio]],$R$2:$R$4)</f>
        <v>0.5</v>
      </c>
      <c r="K435" s="1">
        <f>PRODUCT(Sheet1[[#This Row],[pond_sex]],Sheet1[[#This Row],[pond_mun]])</f>
        <v>0.26</v>
      </c>
    </row>
    <row r="436" spans="1:11" x14ac:dyDescent="0.25">
      <c r="A436" t="s">
        <v>4</v>
      </c>
      <c r="B436">
        <v>40882</v>
      </c>
      <c r="C436" t="s">
        <v>41</v>
      </c>
      <c r="D436" t="s">
        <v>35</v>
      </c>
      <c r="E436" t="s">
        <v>5</v>
      </c>
      <c r="F436" t="s">
        <v>39</v>
      </c>
      <c r="G436" t="s">
        <v>11</v>
      </c>
      <c r="H436" t="s">
        <v>15</v>
      </c>
      <c r="I436" s="1">
        <f>SUMIF($T$2:$T$3,Sheet1[[#This Row],[sexo]],$U$2:$U$3)</f>
        <v>0.48</v>
      </c>
      <c r="J436" s="1">
        <f>SUMIF($M$2:$M$4,Sheet1[[#This Row],[municipio]],$R$2:$R$4)</f>
        <v>0.5</v>
      </c>
      <c r="K436" s="1">
        <f>PRODUCT(Sheet1[[#This Row],[pond_sex]],Sheet1[[#This Row],[pond_mun]])</f>
        <v>0.24</v>
      </c>
    </row>
    <row r="437" spans="1:11" x14ac:dyDescent="0.25">
      <c r="A437" t="s">
        <v>4</v>
      </c>
      <c r="B437">
        <v>40882</v>
      </c>
      <c r="C437" t="s">
        <v>41</v>
      </c>
      <c r="D437" t="s">
        <v>35</v>
      </c>
      <c r="E437" t="s">
        <v>9</v>
      </c>
      <c r="F437" t="s">
        <v>11</v>
      </c>
      <c r="G437" t="s">
        <v>12</v>
      </c>
      <c r="H437" t="s">
        <v>15</v>
      </c>
      <c r="I437" s="1">
        <f>SUMIF($T$2:$T$3,Sheet1[[#This Row],[sexo]],$U$2:$U$3)</f>
        <v>0.48</v>
      </c>
      <c r="J437" s="1">
        <f>SUMIF($M$2:$M$4,Sheet1[[#This Row],[municipio]],$R$2:$R$4)</f>
        <v>0.5</v>
      </c>
      <c r="K437" s="1">
        <f>PRODUCT(Sheet1[[#This Row],[pond_sex]],Sheet1[[#This Row],[pond_mun]])</f>
        <v>0.24</v>
      </c>
    </row>
    <row r="438" spans="1:11" x14ac:dyDescent="0.25">
      <c r="A438" t="s">
        <v>8</v>
      </c>
      <c r="B438">
        <v>40880</v>
      </c>
      <c r="C438" t="s">
        <v>41</v>
      </c>
      <c r="D438" t="s">
        <v>35</v>
      </c>
      <c r="E438" t="s">
        <v>9</v>
      </c>
      <c r="F438" t="s">
        <v>37</v>
      </c>
      <c r="G438" t="s">
        <v>14</v>
      </c>
      <c r="H438" t="s">
        <v>15</v>
      </c>
      <c r="I438" s="1">
        <f>SUMIF($T$2:$T$3,Sheet1[[#This Row],[sexo]],$U$2:$U$3)</f>
        <v>0.52</v>
      </c>
      <c r="J438" s="1">
        <f>SUMIF($M$2:$M$4,Sheet1[[#This Row],[municipio]],$R$2:$R$4)</f>
        <v>0.5</v>
      </c>
      <c r="K438" s="1">
        <f>PRODUCT(Sheet1[[#This Row],[pond_sex]],Sheet1[[#This Row],[pond_mun]])</f>
        <v>0.26</v>
      </c>
    </row>
    <row r="439" spans="1:11" x14ac:dyDescent="0.25">
      <c r="A439" t="s">
        <v>8</v>
      </c>
      <c r="B439">
        <v>40897</v>
      </c>
      <c r="C439" t="s">
        <v>41</v>
      </c>
      <c r="D439" t="s">
        <v>35</v>
      </c>
      <c r="E439" t="s">
        <v>9</v>
      </c>
      <c r="F439" t="s">
        <v>39</v>
      </c>
      <c r="G439" t="s">
        <v>11</v>
      </c>
      <c r="H439" t="s">
        <v>15</v>
      </c>
      <c r="I439" s="1">
        <f>SUMIF($T$2:$T$3,Sheet1[[#This Row],[sexo]],$U$2:$U$3)</f>
        <v>0.52</v>
      </c>
      <c r="J439" s="1">
        <f>SUMIF($M$2:$M$4,Sheet1[[#This Row],[municipio]],$R$2:$R$4)</f>
        <v>0.5</v>
      </c>
      <c r="K439" s="1">
        <f>PRODUCT(Sheet1[[#This Row],[pond_sex]],Sheet1[[#This Row],[pond_mun]])</f>
        <v>0.26</v>
      </c>
    </row>
    <row r="440" spans="1:11" x14ac:dyDescent="0.25">
      <c r="A440" t="s">
        <v>4</v>
      </c>
      <c r="B440">
        <v>40882</v>
      </c>
      <c r="C440" t="s">
        <v>41</v>
      </c>
      <c r="D440" t="s">
        <v>35</v>
      </c>
      <c r="E440" t="s">
        <v>13</v>
      </c>
      <c r="F440" t="s">
        <v>39</v>
      </c>
      <c r="G440" t="s">
        <v>6</v>
      </c>
      <c r="H440" t="s">
        <v>15</v>
      </c>
      <c r="I440" s="1">
        <f>SUMIF($T$2:$T$3,Sheet1[[#This Row],[sexo]],$U$2:$U$3)</f>
        <v>0.48</v>
      </c>
      <c r="J440" s="1">
        <f>SUMIF($M$2:$M$4,Sheet1[[#This Row],[municipio]],$R$2:$R$4)</f>
        <v>0.5</v>
      </c>
      <c r="K440" s="1">
        <f>PRODUCT(Sheet1[[#This Row],[pond_sex]],Sheet1[[#This Row],[pond_mun]])</f>
        <v>0.24</v>
      </c>
    </row>
    <row r="441" spans="1:11" x14ac:dyDescent="0.25">
      <c r="A441" t="s">
        <v>4</v>
      </c>
      <c r="B441">
        <v>40882</v>
      </c>
      <c r="C441" t="s">
        <v>41</v>
      </c>
      <c r="D441" t="s">
        <v>35</v>
      </c>
      <c r="E441" t="s">
        <v>5</v>
      </c>
      <c r="F441" t="s">
        <v>37</v>
      </c>
      <c r="G441" t="s">
        <v>14</v>
      </c>
      <c r="H441" t="s">
        <v>7</v>
      </c>
      <c r="I441" s="1">
        <f>SUMIF($T$2:$T$3,Sheet1[[#This Row],[sexo]],$U$2:$U$3)</f>
        <v>0.48</v>
      </c>
      <c r="J441" s="1">
        <f>SUMIF($M$2:$M$4,Sheet1[[#This Row],[municipio]],$R$2:$R$4)</f>
        <v>0.5</v>
      </c>
      <c r="K441" s="1">
        <f>PRODUCT(Sheet1[[#This Row],[pond_sex]],Sheet1[[#This Row],[pond_mun]])</f>
        <v>0.24</v>
      </c>
    </row>
    <row r="442" spans="1:11" x14ac:dyDescent="0.25">
      <c r="A442" t="s">
        <v>4</v>
      </c>
      <c r="B442">
        <v>40896</v>
      </c>
      <c r="C442" t="s">
        <v>41</v>
      </c>
      <c r="D442" t="s">
        <v>35</v>
      </c>
      <c r="E442" t="s">
        <v>9</v>
      </c>
      <c r="F442" t="s">
        <v>36</v>
      </c>
      <c r="G442" t="s">
        <v>16</v>
      </c>
      <c r="H442" t="s">
        <v>15</v>
      </c>
      <c r="I442" s="1">
        <f>SUMIF($T$2:$T$3,Sheet1[[#This Row],[sexo]],$U$2:$U$3)</f>
        <v>0.48</v>
      </c>
      <c r="J442" s="1">
        <f>SUMIF($M$2:$M$4,Sheet1[[#This Row],[municipio]],$R$2:$R$4)</f>
        <v>0.5</v>
      </c>
      <c r="K442" s="1">
        <f>PRODUCT(Sheet1[[#This Row],[pond_sex]],Sheet1[[#This Row],[pond_mun]])</f>
        <v>0.24</v>
      </c>
    </row>
    <row r="443" spans="1:11" x14ac:dyDescent="0.25">
      <c r="A443" t="s">
        <v>4</v>
      </c>
      <c r="B443">
        <v>40880</v>
      </c>
      <c r="C443" t="s">
        <v>41</v>
      </c>
      <c r="D443" t="s">
        <v>35</v>
      </c>
      <c r="E443" t="s">
        <v>13</v>
      </c>
      <c r="F443" t="s">
        <v>37</v>
      </c>
      <c r="G443" t="s">
        <v>12</v>
      </c>
      <c r="H443" t="s">
        <v>15</v>
      </c>
      <c r="I443" s="1">
        <f>SUMIF($T$2:$T$3,Sheet1[[#This Row],[sexo]],$U$2:$U$3)</f>
        <v>0.48</v>
      </c>
      <c r="J443" s="1">
        <f>SUMIF($M$2:$M$4,Sheet1[[#This Row],[municipio]],$R$2:$R$4)</f>
        <v>0.5</v>
      </c>
      <c r="K443" s="1">
        <f>PRODUCT(Sheet1[[#This Row],[pond_sex]],Sheet1[[#This Row],[pond_mun]])</f>
        <v>0.24</v>
      </c>
    </row>
    <row r="444" spans="1:11" x14ac:dyDescent="0.25">
      <c r="A444" t="s">
        <v>4</v>
      </c>
      <c r="B444">
        <v>40882</v>
      </c>
      <c r="C444" t="s">
        <v>41</v>
      </c>
      <c r="D444" t="s">
        <v>35</v>
      </c>
      <c r="E444" t="s">
        <v>9</v>
      </c>
      <c r="F444" t="s">
        <v>39</v>
      </c>
      <c r="G444" t="s">
        <v>6</v>
      </c>
      <c r="H444" t="s">
        <v>15</v>
      </c>
      <c r="I444" s="1">
        <f>SUMIF($T$2:$T$3,Sheet1[[#This Row],[sexo]],$U$2:$U$3)</f>
        <v>0.48</v>
      </c>
      <c r="J444" s="1">
        <f>SUMIF($M$2:$M$4,Sheet1[[#This Row],[municipio]],$R$2:$R$4)</f>
        <v>0.5</v>
      </c>
      <c r="K444" s="1">
        <f>PRODUCT(Sheet1[[#This Row],[pond_sex]],Sheet1[[#This Row],[pond_mun]])</f>
        <v>0.24</v>
      </c>
    </row>
    <row r="445" spans="1:11" x14ac:dyDescent="0.25">
      <c r="A445" t="s">
        <v>4</v>
      </c>
      <c r="B445">
        <v>40882</v>
      </c>
      <c r="C445" t="s">
        <v>41</v>
      </c>
      <c r="D445" t="s">
        <v>35</v>
      </c>
      <c r="E445" t="s">
        <v>5</v>
      </c>
      <c r="F445" t="s">
        <v>37</v>
      </c>
      <c r="G445" t="s">
        <v>14</v>
      </c>
      <c r="H445" t="s">
        <v>7</v>
      </c>
      <c r="I445" s="1">
        <f>SUMIF($T$2:$T$3,Sheet1[[#This Row],[sexo]],$U$2:$U$3)</f>
        <v>0.48</v>
      </c>
      <c r="J445" s="1">
        <f>SUMIF($M$2:$M$4,Sheet1[[#This Row],[municipio]],$R$2:$R$4)</f>
        <v>0.5</v>
      </c>
      <c r="K445" s="1">
        <f>PRODUCT(Sheet1[[#This Row],[pond_sex]],Sheet1[[#This Row],[pond_mun]])</f>
        <v>0.24</v>
      </c>
    </row>
    <row r="446" spans="1:11" x14ac:dyDescent="0.25">
      <c r="A446" t="s">
        <v>8</v>
      </c>
      <c r="B446">
        <v>40888</v>
      </c>
      <c r="C446" t="s">
        <v>41</v>
      </c>
      <c r="D446" t="s">
        <v>35</v>
      </c>
      <c r="E446" t="s">
        <v>9</v>
      </c>
      <c r="F446" t="s">
        <v>37</v>
      </c>
      <c r="G446" t="s">
        <v>11</v>
      </c>
      <c r="H446" t="s">
        <v>7</v>
      </c>
      <c r="I446" s="1">
        <f>SUMIF($T$2:$T$3,Sheet1[[#This Row],[sexo]],$U$2:$U$3)</f>
        <v>0.52</v>
      </c>
      <c r="J446" s="1">
        <f>SUMIF($M$2:$M$4,Sheet1[[#This Row],[municipio]],$R$2:$R$4)</f>
        <v>0.5</v>
      </c>
      <c r="K446" s="1">
        <f>PRODUCT(Sheet1[[#This Row],[pond_sex]],Sheet1[[#This Row],[pond_mun]])</f>
        <v>0.26</v>
      </c>
    </row>
    <row r="447" spans="1:11" x14ac:dyDescent="0.25">
      <c r="A447" t="s">
        <v>4</v>
      </c>
      <c r="B447">
        <v>40880</v>
      </c>
      <c r="C447" t="s">
        <v>41</v>
      </c>
      <c r="D447" t="s">
        <v>35</v>
      </c>
      <c r="E447" t="s">
        <v>9</v>
      </c>
      <c r="F447" t="s">
        <v>37</v>
      </c>
      <c r="G447" t="s">
        <v>14</v>
      </c>
      <c r="H447" t="s">
        <v>15</v>
      </c>
      <c r="I447" s="1">
        <f>SUMIF($T$2:$T$3,Sheet1[[#This Row],[sexo]],$U$2:$U$3)</f>
        <v>0.48</v>
      </c>
      <c r="J447" s="1">
        <f>SUMIF($M$2:$M$4,Sheet1[[#This Row],[municipio]],$R$2:$R$4)</f>
        <v>0.5</v>
      </c>
      <c r="K447" s="1">
        <f>PRODUCT(Sheet1[[#This Row],[pond_sex]],Sheet1[[#This Row],[pond_mun]])</f>
        <v>0.24</v>
      </c>
    </row>
    <row r="448" spans="1:11" x14ac:dyDescent="0.25">
      <c r="A448" t="s">
        <v>8</v>
      </c>
      <c r="B448">
        <v>40880</v>
      </c>
      <c r="C448" t="s">
        <v>41</v>
      </c>
      <c r="D448" t="s">
        <v>35</v>
      </c>
      <c r="E448" t="s">
        <v>9</v>
      </c>
      <c r="F448" t="s">
        <v>39</v>
      </c>
      <c r="G448" t="s">
        <v>6</v>
      </c>
      <c r="H448" t="s">
        <v>15</v>
      </c>
      <c r="I448" s="1">
        <f>SUMIF($T$2:$T$3,Sheet1[[#This Row],[sexo]],$U$2:$U$3)</f>
        <v>0.52</v>
      </c>
      <c r="J448" s="1">
        <f>SUMIF($M$2:$M$4,Sheet1[[#This Row],[municipio]],$R$2:$R$4)</f>
        <v>0.5</v>
      </c>
      <c r="K448" s="1">
        <f>PRODUCT(Sheet1[[#This Row],[pond_sex]],Sheet1[[#This Row],[pond_mun]])</f>
        <v>0.26</v>
      </c>
    </row>
    <row r="449" spans="1:11" x14ac:dyDescent="0.25">
      <c r="A449" t="s">
        <v>4</v>
      </c>
      <c r="B449">
        <v>40897</v>
      </c>
      <c r="C449" t="s">
        <v>41</v>
      </c>
      <c r="D449" t="s">
        <v>35</v>
      </c>
      <c r="E449" t="s">
        <v>9</v>
      </c>
      <c r="F449" t="s">
        <v>11</v>
      </c>
      <c r="G449" t="s">
        <v>6</v>
      </c>
      <c r="H449" t="s">
        <v>15</v>
      </c>
      <c r="I449" s="1">
        <f>SUMIF($T$2:$T$3,Sheet1[[#This Row],[sexo]],$U$2:$U$3)</f>
        <v>0.48</v>
      </c>
      <c r="J449" s="1">
        <f>SUMIF($M$2:$M$4,Sheet1[[#This Row],[municipio]],$R$2:$R$4)</f>
        <v>0.5</v>
      </c>
      <c r="K449" s="1">
        <f>PRODUCT(Sheet1[[#This Row],[pond_sex]],Sheet1[[#This Row],[pond_mun]])</f>
        <v>0.24</v>
      </c>
    </row>
    <row r="450" spans="1:11" x14ac:dyDescent="0.25">
      <c r="A450" t="s">
        <v>8</v>
      </c>
      <c r="B450">
        <v>40897</v>
      </c>
      <c r="C450" t="s">
        <v>41</v>
      </c>
      <c r="D450" t="s">
        <v>35</v>
      </c>
      <c r="E450" t="s">
        <v>13</v>
      </c>
      <c r="F450" t="s">
        <v>39</v>
      </c>
      <c r="G450" t="s">
        <v>6</v>
      </c>
      <c r="H450" t="s">
        <v>7</v>
      </c>
      <c r="I450" s="1">
        <f>SUMIF($T$2:$T$3,Sheet1[[#This Row],[sexo]],$U$2:$U$3)</f>
        <v>0.52</v>
      </c>
      <c r="J450" s="1">
        <f>SUMIF($M$2:$M$4,Sheet1[[#This Row],[municipio]],$R$2:$R$4)</f>
        <v>0.5</v>
      </c>
      <c r="K450" s="1">
        <f>PRODUCT(Sheet1[[#This Row],[pond_sex]],Sheet1[[#This Row],[pond_mun]])</f>
        <v>0.26</v>
      </c>
    </row>
    <row r="451" spans="1:11" x14ac:dyDescent="0.25">
      <c r="A451" t="s">
        <v>4</v>
      </c>
      <c r="B451">
        <v>40894</v>
      </c>
      <c r="C451" t="s">
        <v>41</v>
      </c>
      <c r="D451" t="s">
        <v>35</v>
      </c>
      <c r="E451" t="s">
        <v>9</v>
      </c>
      <c r="F451" t="s">
        <v>39</v>
      </c>
      <c r="G451" t="s">
        <v>6</v>
      </c>
      <c r="H451" t="s">
        <v>15</v>
      </c>
      <c r="I451" s="1">
        <f>SUMIF($T$2:$T$3,Sheet1[[#This Row],[sexo]],$U$2:$U$3)</f>
        <v>0.48</v>
      </c>
      <c r="J451" s="1">
        <f>SUMIF($M$2:$M$4,Sheet1[[#This Row],[municipio]],$R$2:$R$4)</f>
        <v>0.5</v>
      </c>
      <c r="K451" s="1">
        <f>PRODUCT(Sheet1[[#This Row],[pond_sex]],Sheet1[[#This Row],[pond_mun]])</f>
        <v>0.24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D62AD4F-D910-451F-8F33-4577209D7DD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Analisis</vt:lpstr>
      <vt:lpstr>Encuesta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Arias</dc:creator>
  <cp:lastModifiedBy>Prospero Garcia</cp:lastModifiedBy>
  <dcterms:created xsi:type="dcterms:W3CDTF">2026-09-22T20:27:28Z</dcterms:created>
  <dcterms:modified xsi:type="dcterms:W3CDTF">2026-10-05T19:17:24Z</dcterms:modified>
</cp:coreProperties>
</file>